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rburk\Desktop\"/>
    </mc:Choice>
  </mc:AlternateContent>
  <xr:revisionPtr revIDLastSave="0" documentId="8_{0ADE6A9D-91A4-450B-A083-C6887602D0FA}" xr6:coauthVersionLast="44" xr6:coauthVersionMax="44" xr10:uidLastSave="{00000000-0000-0000-0000-000000000000}"/>
  <bookViews>
    <workbookView xWindow="-110" yWindow="-110" windowWidth="19420" windowHeight="12420" tabRatio="881" xr2:uid="{00000000-000D-0000-FFFF-FFFF00000000}"/>
  </bookViews>
  <sheets>
    <sheet name="BUILD IMPACT SUMMARY" sheetId="8" r:id="rId1"/>
    <sheet name="228 DEVELOPMENT IMPACT" sheetId="34" r:id="rId2"/>
    <sheet name="Route 228 Development Opps" sheetId="29" r:id="rId3"/>
    <sheet name="Office Distribution" sheetId="32" r:id="rId4"/>
    <sheet name="Retail Distribution" sheetId="33" r:id="rId5"/>
    <sheet name="PD - Value Added (EC)" sheetId="31" r:id="rId6"/>
  </sheets>
  <externalReferences>
    <externalReference r:id="rId7"/>
  </externalReferences>
  <definedNames>
    <definedName name="_xlnm.Database">#REF!</definedName>
    <definedName name="_xlnm.Print_Area" localSheetId="0">'BUILD IMPACT SUMMARY'!$B$3:$E$46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1" i="8" l="1"/>
  <c r="E28" i="8"/>
  <c r="E27" i="8"/>
  <c r="E25" i="8"/>
  <c r="E24" i="8"/>
  <c r="E23" i="8"/>
  <c r="E20" i="8"/>
  <c r="E19" i="8"/>
  <c r="E18" i="8"/>
  <c r="E17" i="8"/>
  <c r="E13" i="8"/>
  <c r="E12" i="8"/>
  <c r="E9" i="8"/>
  <c r="E8" i="8"/>
  <c r="B868" i="29" l="1"/>
  <c r="O15" i="34"/>
  <c r="L15" i="34"/>
  <c r="Q14" i="34"/>
  <c r="O14" i="34"/>
  <c r="N14" i="34"/>
  <c r="L14" i="34"/>
  <c r="J14" i="34"/>
  <c r="I14" i="34"/>
  <c r="H14" i="34"/>
  <c r="Q13" i="34"/>
  <c r="O13" i="34"/>
  <c r="N13" i="34"/>
  <c r="L13" i="34"/>
  <c r="J13" i="34"/>
  <c r="I13" i="34"/>
  <c r="H13" i="34"/>
  <c r="Q12" i="34"/>
  <c r="O12" i="34"/>
  <c r="N12" i="34"/>
  <c r="L12" i="34"/>
  <c r="J12" i="34"/>
  <c r="I12" i="34"/>
  <c r="H12" i="34"/>
  <c r="Q11" i="34"/>
  <c r="O11" i="34"/>
  <c r="N11" i="34"/>
  <c r="L11" i="34"/>
  <c r="J11" i="34"/>
  <c r="I11" i="34"/>
  <c r="H11" i="34"/>
  <c r="Q10" i="34"/>
  <c r="O10" i="34"/>
  <c r="N10" i="34"/>
  <c r="L10" i="34"/>
  <c r="J10" i="34"/>
  <c r="I10" i="34"/>
  <c r="H10" i="34"/>
  <c r="Q9" i="34"/>
  <c r="O9" i="34"/>
  <c r="N9" i="34"/>
  <c r="L9" i="34"/>
  <c r="J9" i="34"/>
  <c r="I9" i="34"/>
  <c r="H9" i="34"/>
  <c r="Q8" i="34"/>
  <c r="O8" i="34"/>
  <c r="N8" i="34"/>
  <c r="L8" i="34"/>
  <c r="J8" i="34"/>
  <c r="I8" i="34"/>
  <c r="H8" i="34"/>
  <c r="Q7" i="34"/>
  <c r="O7" i="34"/>
  <c r="N7" i="34"/>
  <c r="L7" i="34"/>
  <c r="J7" i="34"/>
  <c r="I7" i="34"/>
  <c r="H7" i="34"/>
  <c r="Q6" i="34"/>
  <c r="Q15" i="34" s="1"/>
  <c r="O6" i="34"/>
  <c r="N6" i="34"/>
  <c r="N15" i="34" s="1"/>
  <c r="L6" i="34"/>
  <c r="K6" i="34"/>
  <c r="J6" i="34"/>
  <c r="I6" i="34"/>
  <c r="H6" i="34"/>
  <c r="J5" i="34"/>
  <c r="J15" i="34" s="1"/>
  <c r="I5" i="34"/>
  <c r="I15" i="34" s="1"/>
  <c r="H5" i="34"/>
  <c r="H15" i="34" s="1"/>
  <c r="G5" i="34"/>
  <c r="E967" i="29" l="1"/>
  <c r="D967" i="29"/>
  <c r="C967" i="29"/>
  <c r="B967" i="29"/>
  <c r="E945" i="29"/>
  <c r="D945" i="29"/>
  <c r="C945" i="29"/>
  <c r="B937" i="29"/>
  <c r="B936" i="29"/>
  <c r="D936" i="29" s="1"/>
  <c r="F966" i="29"/>
  <c r="F964" i="29"/>
  <c r="F963" i="29"/>
  <c r="F962" i="29"/>
  <c r="F960" i="29"/>
  <c r="F959" i="29"/>
  <c r="F958" i="29"/>
  <c r="F956" i="29"/>
  <c r="E932" i="29"/>
  <c r="D932" i="29"/>
  <c r="C932" i="29"/>
  <c r="B932" i="29"/>
  <c r="E910" i="29"/>
  <c r="D910" i="29"/>
  <c r="C910" i="29"/>
  <c r="F931" i="29"/>
  <c r="F929" i="29"/>
  <c r="F928" i="29"/>
  <c r="F927" i="29"/>
  <c r="F925" i="29"/>
  <c r="F924" i="29"/>
  <c r="F923" i="29"/>
  <c r="F921" i="29"/>
  <c r="D883" i="29"/>
  <c r="B877" i="29"/>
  <c r="B878" i="29" s="1"/>
  <c r="B880" i="29" s="1"/>
  <c r="B901" i="29"/>
  <c r="B899" i="29"/>
  <c r="C890" i="29"/>
  <c r="D889" i="29"/>
  <c r="C884" i="29"/>
  <c r="D884" i="29" s="1"/>
  <c r="E860" i="29"/>
  <c r="D860" i="29"/>
  <c r="C860" i="29"/>
  <c r="B860" i="29"/>
  <c r="E838" i="29"/>
  <c r="D838" i="29"/>
  <c r="C838" i="29"/>
  <c r="E826" i="29"/>
  <c r="D826" i="29"/>
  <c r="C826" i="29"/>
  <c r="B826" i="29"/>
  <c r="E804" i="29"/>
  <c r="D804" i="29"/>
  <c r="C804" i="29"/>
  <c r="F859" i="29"/>
  <c r="F857" i="29"/>
  <c r="F856" i="29"/>
  <c r="F855" i="29"/>
  <c r="F853" i="29"/>
  <c r="F852" i="29"/>
  <c r="F851" i="29"/>
  <c r="F849" i="29"/>
  <c r="B831" i="29"/>
  <c r="D792" i="29"/>
  <c r="F825" i="29"/>
  <c r="F823" i="29"/>
  <c r="F822" i="29"/>
  <c r="F821" i="29"/>
  <c r="F819" i="29"/>
  <c r="F818" i="29"/>
  <c r="F817" i="29"/>
  <c r="F815" i="29"/>
  <c r="C793" i="29"/>
  <c r="C794" i="29" s="1"/>
  <c r="D794" i="29" s="1"/>
  <c r="E782" i="29"/>
  <c r="D782" i="29"/>
  <c r="C782" i="29"/>
  <c r="B782" i="29"/>
  <c r="R12" i="34" s="1"/>
  <c r="E760" i="29"/>
  <c r="D760" i="29"/>
  <c r="C760" i="29"/>
  <c r="B752" i="29"/>
  <c r="D752" i="29" s="1"/>
  <c r="F781" i="29"/>
  <c r="F779" i="29"/>
  <c r="F778" i="29"/>
  <c r="F777" i="29"/>
  <c r="F775" i="29"/>
  <c r="F774" i="29"/>
  <c r="F773" i="29"/>
  <c r="F771" i="29"/>
  <c r="E748" i="29"/>
  <c r="D748" i="29"/>
  <c r="C748" i="29"/>
  <c r="B748" i="29"/>
  <c r="E726" i="29"/>
  <c r="D726" i="29"/>
  <c r="C726" i="29"/>
  <c r="F747" i="29"/>
  <c r="F745" i="29"/>
  <c r="F744" i="29"/>
  <c r="F743" i="29"/>
  <c r="F741" i="29"/>
  <c r="F740" i="29"/>
  <c r="F739" i="29"/>
  <c r="F737" i="29"/>
  <c r="B715" i="29"/>
  <c r="D707" i="29"/>
  <c r="C708" i="29"/>
  <c r="C709" i="29" s="1"/>
  <c r="D709" i="29" s="1"/>
  <c r="B701" i="29"/>
  <c r="B717" i="29" s="1"/>
  <c r="E331" i="29"/>
  <c r="D331" i="29"/>
  <c r="C331" i="29"/>
  <c r="B331" i="29"/>
  <c r="R7" i="34" s="1"/>
  <c r="E309" i="29"/>
  <c r="D309" i="29"/>
  <c r="C309" i="29"/>
  <c r="E278" i="29"/>
  <c r="D278" i="29"/>
  <c r="C278" i="29"/>
  <c r="B278" i="29"/>
  <c r="E256" i="29"/>
  <c r="D256" i="29"/>
  <c r="C256" i="29"/>
  <c r="E544" i="29"/>
  <c r="D544" i="29"/>
  <c r="C544" i="29"/>
  <c r="B544" i="29"/>
  <c r="E522" i="29"/>
  <c r="D522" i="29"/>
  <c r="C522" i="29"/>
  <c r="E693" i="29"/>
  <c r="D693" i="29"/>
  <c r="C693" i="29"/>
  <c r="B693" i="29"/>
  <c r="E671" i="29"/>
  <c r="D671" i="29"/>
  <c r="C671" i="29"/>
  <c r="B663" i="29"/>
  <c r="D663" i="29" s="1"/>
  <c r="B662" i="29"/>
  <c r="D662" i="29" s="1"/>
  <c r="B661" i="29"/>
  <c r="D661" i="29" s="1"/>
  <c r="B660" i="29"/>
  <c r="B623" i="29"/>
  <c r="E656" i="29"/>
  <c r="D656" i="29"/>
  <c r="C656" i="29"/>
  <c r="B656" i="29"/>
  <c r="K11" i="34" s="1"/>
  <c r="E634" i="29"/>
  <c r="D634" i="29"/>
  <c r="F692" i="29"/>
  <c r="F690" i="29"/>
  <c r="F689" i="29"/>
  <c r="F688" i="29"/>
  <c r="F686" i="29"/>
  <c r="F685" i="29"/>
  <c r="F684" i="29"/>
  <c r="F682" i="29"/>
  <c r="D612" i="29"/>
  <c r="D606" i="29"/>
  <c r="D600" i="29"/>
  <c r="D594" i="29"/>
  <c r="C613" i="29"/>
  <c r="D613" i="29" s="1"/>
  <c r="C607" i="29"/>
  <c r="D607" i="29" s="1"/>
  <c r="C588" i="29"/>
  <c r="B588" i="29"/>
  <c r="B625" i="29" s="1"/>
  <c r="F655" i="29"/>
  <c r="F653" i="29"/>
  <c r="F652" i="29"/>
  <c r="F651" i="29"/>
  <c r="F649" i="29"/>
  <c r="F648" i="29"/>
  <c r="F647" i="29"/>
  <c r="F645" i="29"/>
  <c r="C601" i="29"/>
  <c r="D601" i="29" s="1"/>
  <c r="C595" i="29"/>
  <c r="C596" i="29" s="1"/>
  <c r="D596" i="29" s="1"/>
  <c r="E579" i="29"/>
  <c r="D579" i="29"/>
  <c r="C579" i="29"/>
  <c r="B579" i="29"/>
  <c r="R10" i="34" s="1"/>
  <c r="E557" i="29"/>
  <c r="D557" i="29"/>
  <c r="C557" i="29"/>
  <c r="B550" i="29"/>
  <c r="D549" i="29"/>
  <c r="D501" i="29"/>
  <c r="B495" i="29"/>
  <c r="F533" i="29"/>
  <c r="F535" i="29"/>
  <c r="F536" i="29"/>
  <c r="F537" i="29"/>
  <c r="F539" i="29"/>
  <c r="F540" i="29"/>
  <c r="F541" i="29"/>
  <c r="F543" i="29"/>
  <c r="D507" i="29"/>
  <c r="C508" i="29"/>
  <c r="D508" i="29" s="1"/>
  <c r="F578" i="29"/>
  <c r="F576" i="29"/>
  <c r="F575" i="29"/>
  <c r="F574" i="29"/>
  <c r="F572" i="29"/>
  <c r="F571" i="29"/>
  <c r="F570" i="29"/>
  <c r="F568" i="29"/>
  <c r="D548" i="29"/>
  <c r="C502" i="29"/>
  <c r="C503" i="29" s="1"/>
  <c r="D503" i="29" s="1"/>
  <c r="B487" i="29"/>
  <c r="B513" i="29" s="1"/>
  <c r="E479" i="29"/>
  <c r="D479" i="29"/>
  <c r="C479" i="29"/>
  <c r="B479" i="29"/>
  <c r="R9" i="34" s="1"/>
  <c r="F478" i="29"/>
  <c r="F476" i="29"/>
  <c r="F475" i="29"/>
  <c r="F474" i="29"/>
  <c r="F472" i="29"/>
  <c r="F471" i="29"/>
  <c r="F470" i="29"/>
  <c r="F468" i="29"/>
  <c r="E457" i="29"/>
  <c r="D457" i="29"/>
  <c r="C457" i="29"/>
  <c r="D450" i="29"/>
  <c r="E446" i="29"/>
  <c r="D446" i="29"/>
  <c r="C446" i="29"/>
  <c r="B446" i="29"/>
  <c r="K9" i="34" s="1"/>
  <c r="F445" i="29"/>
  <c r="F443" i="29"/>
  <c r="F442" i="29"/>
  <c r="F441" i="29"/>
  <c r="F439" i="29"/>
  <c r="F438" i="29"/>
  <c r="F437" i="29"/>
  <c r="F435" i="29"/>
  <c r="E424" i="29"/>
  <c r="D424" i="29"/>
  <c r="C424" i="29"/>
  <c r="C413" i="29"/>
  <c r="C414" i="29" s="1"/>
  <c r="D414" i="29" s="1"/>
  <c r="D412" i="29"/>
  <c r="E406" i="29"/>
  <c r="D406" i="29"/>
  <c r="C406" i="29"/>
  <c r="B406" i="29"/>
  <c r="R8" i="34" s="1"/>
  <c r="E384" i="29"/>
  <c r="D384" i="29"/>
  <c r="C384" i="29"/>
  <c r="F395" i="29"/>
  <c r="F397" i="29"/>
  <c r="F398" i="29"/>
  <c r="F399" i="29"/>
  <c r="F401" i="29"/>
  <c r="F402" i="29"/>
  <c r="F403" i="29"/>
  <c r="F405" i="29"/>
  <c r="F330" i="29"/>
  <c r="F328" i="29"/>
  <c r="F327" i="29"/>
  <c r="F326" i="29"/>
  <c r="F324" i="29"/>
  <c r="F323" i="29"/>
  <c r="F322" i="29"/>
  <c r="F320" i="29"/>
  <c r="F325" i="29"/>
  <c r="D14" i="33"/>
  <c r="H10" i="33" s="1"/>
  <c r="L10" i="33" s="1"/>
  <c r="D377" i="29"/>
  <c r="J14" i="33" s="1"/>
  <c r="K14" i="33" s="1"/>
  <c r="F372" i="29"/>
  <c r="F370" i="29"/>
  <c r="F369" i="29"/>
  <c r="F368" i="29"/>
  <c r="F366" i="29"/>
  <c r="F365" i="29"/>
  <c r="F364" i="29"/>
  <c r="F362" i="29"/>
  <c r="E373" i="29"/>
  <c r="D373" i="29"/>
  <c r="C373" i="29"/>
  <c r="B373" i="29"/>
  <c r="E351" i="29"/>
  <c r="D351" i="29"/>
  <c r="C351" i="29"/>
  <c r="D339" i="29"/>
  <c r="C340" i="29"/>
  <c r="D340" i="29" s="1"/>
  <c r="D288" i="29"/>
  <c r="D294" i="29"/>
  <c r="B302" i="29"/>
  <c r="B298" i="29"/>
  <c r="D283" i="29"/>
  <c r="D284" i="29"/>
  <c r="D285" i="29"/>
  <c r="D286" i="29"/>
  <c r="D287" i="29"/>
  <c r="D289" i="29"/>
  <c r="D290" i="29"/>
  <c r="D291" i="29"/>
  <c r="D292" i="29"/>
  <c r="D293" i="29"/>
  <c r="D282" i="29"/>
  <c r="F277" i="29"/>
  <c r="F275" i="29"/>
  <c r="F274" i="29"/>
  <c r="F273" i="29"/>
  <c r="F271" i="29"/>
  <c r="F270" i="29"/>
  <c r="F269" i="29"/>
  <c r="F267" i="29"/>
  <c r="B248" i="29"/>
  <c r="B247" i="29"/>
  <c r="D215" i="29"/>
  <c r="C216" i="29"/>
  <c r="C217" i="29" s="1"/>
  <c r="D217" i="29" s="1"/>
  <c r="D209" i="29"/>
  <c r="C210" i="29"/>
  <c r="D210" i="29" s="1"/>
  <c r="D203" i="29"/>
  <c r="C204" i="29"/>
  <c r="D204" i="29" s="1"/>
  <c r="C222" i="29"/>
  <c r="D222" i="29" s="1"/>
  <c r="D221" i="29"/>
  <c r="D227" i="29"/>
  <c r="C228" i="29"/>
  <c r="D228" i="29" s="1"/>
  <c r="D179" i="29"/>
  <c r="C180" i="29"/>
  <c r="D180" i="29" s="1"/>
  <c r="D197" i="29"/>
  <c r="D191" i="29"/>
  <c r="B938" i="29" l="1"/>
  <c r="H11" i="33"/>
  <c r="K7" i="34"/>
  <c r="K13" i="34"/>
  <c r="O10" i="33"/>
  <c r="K8" i="34"/>
  <c r="K10" i="34"/>
  <c r="K14" i="34"/>
  <c r="K12" i="34"/>
  <c r="N10" i="33"/>
  <c r="R13" i="34"/>
  <c r="R14" i="34"/>
  <c r="H3" i="33"/>
  <c r="L3" i="33" s="1"/>
  <c r="R11" i="34"/>
  <c r="F46" i="32"/>
  <c r="F967" i="29"/>
  <c r="D937" i="29"/>
  <c r="P14" i="33" s="1"/>
  <c r="F932" i="29"/>
  <c r="D550" i="29"/>
  <c r="D890" i="29"/>
  <c r="C891" i="29"/>
  <c r="D891" i="29" s="1"/>
  <c r="C885" i="29"/>
  <c r="D885" i="29" s="1"/>
  <c r="F860" i="29"/>
  <c r="D830" i="29"/>
  <c r="D831" i="29" s="1"/>
  <c r="F782" i="29"/>
  <c r="F826" i="29"/>
  <c r="D793" i="29"/>
  <c r="D795" i="29" s="1"/>
  <c r="B797" i="29" s="1"/>
  <c r="G13" i="34" s="1"/>
  <c r="C795" i="29"/>
  <c r="B664" i="29"/>
  <c r="D753" i="29"/>
  <c r="B753" i="29"/>
  <c r="F748" i="29"/>
  <c r="D660" i="29"/>
  <c r="D664" i="29" s="1"/>
  <c r="D708" i="29"/>
  <c r="D710" i="29" s="1"/>
  <c r="B718" i="29" s="1"/>
  <c r="D295" i="29"/>
  <c r="C710" i="29"/>
  <c r="H8" i="33"/>
  <c r="M10" i="33"/>
  <c r="H4" i="33"/>
  <c r="H12" i="33"/>
  <c r="I10" i="33"/>
  <c r="I3" i="33"/>
  <c r="H7" i="33"/>
  <c r="D595" i="29"/>
  <c r="D597" i="29" s="1"/>
  <c r="F693" i="29"/>
  <c r="C634" i="29"/>
  <c r="C608" i="29"/>
  <c r="D608" i="29" s="1"/>
  <c r="D609" i="29" s="1"/>
  <c r="C621" i="29" s="1"/>
  <c r="C614" i="29"/>
  <c r="C615" i="29" s="1"/>
  <c r="D502" i="29"/>
  <c r="D504" i="29" s="1"/>
  <c r="F656" i="29"/>
  <c r="C597" i="29"/>
  <c r="C602" i="29"/>
  <c r="B496" i="29"/>
  <c r="B498" i="29" s="1"/>
  <c r="F579" i="29"/>
  <c r="F544" i="29"/>
  <c r="C509" i="29"/>
  <c r="D509" i="29" s="1"/>
  <c r="C504" i="29"/>
  <c r="F446" i="29"/>
  <c r="F479" i="29"/>
  <c r="F331" i="29"/>
  <c r="J10" i="33"/>
  <c r="K10" i="33" s="1"/>
  <c r="J8" i="33"/>
  <c r="K8" i="33" s="1"/>
  <c r="J11" i="33"/>
  <c r="K11" i="33" s="1"/>
  <c r="C415" i="29"/>
  <c r="D413" i="29"/>
  <c r="D415" i="29" s="1"/>
  <c r="B417" i="29" s="1"/>
  <c r="G9" i="34" s="1"/>
  <c r="F406" i="29"/>
  <c r="H5" i="33"/>
  <c r="H9" i="33"/>
  <c r="H13" i="33"/>
  <c r="H2" i="33"/>
  <c r="H6" i="33"/>
  <c r="F373" i="29"/>
  <c r="C341" i="29"/>
  <c r="C342" i="29" s="1"/>
  <c r="E46" i="32"/>
  <c r="B249" i="29"/>
  <c r="F278" i="29"/>
  <c r="C205" i="29"/>
  <c r="D205" i="29" s="1"/>
  <c r="C181" i="29"/>
  <c r="D181" i="29" s="1"/>
  <c r="D182" i="29" s="1"/>
  <c r="C240" i="29" s="1"/>
  <c r="C218" i="29"/>
  <c r="D216" i="29"/>
  <c r="D218" i="29" s="1"/>
  <c r="C245" i="29" s="1"/>
  <c r="C211" i="29"/>
  <c r="C223" i="29"/>
  <c r="D223" i="29" s="1"/>
  <c r="D224" i="29" s="1"/>
  <c r="C247" i="29" s="1"/>
  <c r="C229" i="29"/>
  <c r="D229" i="29" s="1"/>
  <c r="C198" i="29"/>
  <c r="D198" i="29" s="1"/>
  <c r="C192" i="29"/>
  <c r="D192" i="29" s="1"/>
  <c r="D185" i="29"/>
  <c r="C186" i="29"/>
  <c r="D186" i="29" s="1"/>
  <c r="D173" i="29"/>
  <c r="C174" i="29"/>
  <c r="D174" i="29" s="1"/>
  <c r="D167" i="29"/>
  <c r="C168" i="29"/>
  <c r="C169" i="29" s="1"/>
  <c r="D161" i="29"/>
  <c r="C162" i="29"/>
  <c r="D162" i="29" s="1"/>
  <c r="D149" i="29"/>
  <c r="D155" i="29"/>
  <c r="C156" i="29"/>
  <c r="D156" i="29" s="1"/>
  <c r="C150" i="29"/>
  <c r="D150" i="29" s="1"/>
  <c r="J5" i="33" l="1"/>
  <c r="K5" i="33" s="1"/>
  <c r="O5" i="33"/>
  <c r="N5" i="33"/>
  <c r="M11" i="33"/>
  <c r="N11" i="33"/>
  <c r="O11" i="33"/>
  <c r="N12" i="33"/>
  <c r="O12" i="33"/>
  <c r="O4" i="33"/>
  <c r="N4" i="33"/>
  <c r="J6" i="33"/>
  <c r="K6" i="33" s="1"/>
  <c r="O6" i="33"/>
  <c r="N6" i="33"/>
  <c r="J4" i="33"/>
  <c r="K4" i="33" s="1"/>
  <c r="O7" i="33"/>
  <c r="N7" i="33"/>
  <c r="O8" i="33"/>
  <c r="N8" i="33"/>
  <c r="O2" i="33"/>
  <c r="N2" i="33"/>
  <c r="J12" i="33"/>
  <c r="K12" i="33" s="1"/>
  <c r="I11" i="33"/>
  <c r="J13" i="33"/>
  <c r="K13" i="33" s="1"/>
  <c r="O13" i="33"/>
  <c r="N13" i="33"/>
  <c r="J7" i="33"/>
  <c r="K7" i="33" s="1"/>
  <c r="M3" i="33"/>
  <c r="N3" i="33"/>
  <c r="O3" i="33"/>
  <c r="N9" i="33"/>
  <c r="O9" i="33"/>
  <c r="J3" i="33"/>
  <c r="K3" i="33" s="1"/>
  <c r="L11" i="33"/>
  <c r="P3" i="33"/>
  <c r="P7" i="33"/>
  <c r="P11" i="33"/>
  <c r="P10" i="33"/>
  <c r="P4" i="33"/>
  <c r="P8" i="33"/>
  <c r="P12" i="33"/>
  <c r="P6" i="33"/>
  <c r="P2" i="33"/>
  <c r="P5" i="33"/>
  <c r="P9" i="33"/>
  <c r="P13" i="33"/>
  <c r="D938" i="29"/>
  <c r="C886" i="29"/>
  <c r="D892" i="29"/>
  <c r="C898" i="29" s="1"/>
  <c r="D886" i="29"/>
  <c r="C892" i="29"/>
  <c r="C714" i="29"/>
  <c r="C715" i="29" s="1"/>
  <c r="B719" i="29"/>
  <c r="G12" i="34" s="1"/>
  <c r="I9" i="33"/>
  <c r="M9" i="33"/>
  <c r="L9" i="33"/>
  <c r="M4" i="33"/>
  <c r="L4" i="33"/>
  <c r="I4" i="33"/>
  <c r="L6" i="33"/>
  <c r="I6" i="33"/>
  <c r="M6" i="33"/>
  <c r="I5" i="33"/>
  <c r="M5" i="33"/>
  <c r="L5" i="33"/>
  <c r="H14" i="33"/>
  <c r="L2" i="33"/>
  <c r="I2" i="33"/>
  <c r="M2" i="33"/>
  <c r="J9" i="33"/>
  <c r="K9" i="33" s="1"/>
  <c r="J2" i="33"/>
  <c r="K2" i="33" s="1"/>
  <c r="M7" i="33"/>
  <c r="L7" i="33"/>
  <c r="I7" i="33"/>
  <c r="M8" i="33"/>
  <c r="L8" i="33"/>
  <c r="I8" i="33"/>
  <c r="I13" i="33"/>
  <c r="L13" i="33"/>
  <c r="M13" i="33"/>
  <c r="M12" i="33"/>
  <c r="L12" i="33"/>
  <c r="I12" i="33"/>
  <c r="D602" i="29"/>
  <c r="D603" i="29" s="1"/>
  <c r="C619" i="29"/>
  <c r="C609" i="29"/>
  <c r="D614" i="29"/>
  <c r="D615" i="29" s="1"/>
  <c r="C622" i="29" s="1"/>
  <c r="C603" i="29"/>
  <c r="D510" i="29"/>
  <c r="C510" i="29"/>
  <c r="D341" i="29"/>
  <c r="D342" i="29" s="1"/>
  <c r="B344" i="29" s="1"/>
  <c r="G8" i="34" s="1"/>
  <c r="C206" i="29"/>
  <c r="C212" i="29"/>
  <c r="D211" i="29"/>
  <c r="D212" i="29" s="1"/>
  <c r="C244" i="29" s="1"/>
  <c r="C230" i="29"/>
  <c r="D230" i="29" s="1"/>
  <c r="C248" i="29" s="1"/>
  <c r="C224" i="29"/>
  <c r="C151" i="29"/>
  <c r="D151" i="29" s="1"/>
  <c r="D152" i="29" s="1"/>
  <c r="C235" i="29" s="1"/>
  <c r="D168" i="29"/>
  <c r="D169" i="29"/>
  <c r="C170" i="29"/>
  <c r="C187" i="29"/>
  <c r="D187" i="29" s="1"/>
  <c r="D188" i="29" s="1"/>
  <c r="C246" i="29" s="1"/>
  <c r="C193" i="29"/>
  <c r="D193" i="29" s="1"/>
  <c r="D194" i="29" s="1"/>
  <c r="C241" i="29" s="1"/>
  <c r="C175" i="29"/>
  <c r="C182" i="29"/>
  <c r="C199" i="29"/>
  <c r="D199" i="29" s="1"/>
  <c r="D200" i="29" s="1"/>
  <c r="C242" i="29" s="1"/>
  <c r="C157" i="29"/>
  <c r="C163" i="29"/>
  <c r="D163" i="29" s="1"/>
  <c r="D164" i="29" s="1"/>
  <c r="C237" i="29" s="1"/>
  <c r="D206" i="29"/>
  <c r="C243" i="29" s="1"/>
  <c r="F140" i="29"/>
  <c r="F138" i="29"/>
  <c r="F137" i="29"/>
  <c r="F136" i="29"/>
  <c r="F134" i="29"/>
  <c r="F133" i="29"/>
  <c r="F132" i="29"/>
  <c r="F130" i="29"/>
  <c r="E141" i="29"/>
  <c r="D141" i="29"/>
  <c r="C141" i="29"/>
  <c r="B141" i="29"/>
  <c r="E119" i="29"/>
  <c r="D119" i="29"/>
  <c r="C119" i="29"/>
  <c r="F90" i="29"/>
  <c r="F88" i="29"/>
  <c r="F87" i="29"/>
  <c r="F86" i="29"/>
  <c r="F84" i="29"/>
  <c r="F83" i="29"/>
  <c r="F82" i="29"/>
  <c r="F80" i="29"/>
  <c r="E69" i="29"/>
  <c r="D69" i="29"/>
  <c r="C69" i="29"/>
  <c r="D97" i="29"/>
  <c r="D98" i="29"/>
  <c r="D99" i="29"/>
  <c r="D100" i="29"/>
  <c r="D101" i="29"/>
  <c r="D102" i="29"/>
  <c r="D103" i="29"/>
  <c r="D104" i="29"/>
  <c r="D105" i="29"/>
  <c r="D106" i="29"/>
  <c r="D107" i="29"/>
  <c r="D108" i="29"/>
  <c r="D109" i="29"/>
  <c r="D110" i="29"/>
  <c r="D111" i="29"/>
  <c r="D96" i="29"/>
  <c r="B95" i="29"/>
  <c r="B112" i="29" s="1"/>
  <c r="F45" i="29"/>
  <c r="F54" i="29" s="1"/>
  <c r="B43" i="29"/>
  <c r="B60" i="29" s="1"/>
  <c r="R6" i="34" l="1"/>
  <c r="R15" i="34" s="1"/>
  <c r="C897" i="29"/>
  <c r="C899" i="29" s="1"/>
  <c r="B902" i="29" s="1"/>
  <c r="B903" i="29" s="1"/>
  <c r="G14" i="34" s="1"/>
  <c r="C620" i="29"/>
  <c r="C623" i="29" s="1"/>
  <c r="B626" i="29"/>
  <c r="B627" i="29" s="1"/>
  <c r="G11" i="34" s="1"/>
  <c r="B514" i="29"/>
  <c r="B515" i="29" s="1"/>
  <c r="G10" i="34" s="1"/>
  <c r="C152" i="29"/>
  <c r="D170" i="29"/>
  <c r="C238" i="29" s="1"/>
  <c r="C188" i="29"/>
  <c r="C194" i="29"/>
  <c r="D175" i="29"/>
  <c r="D176" i="29" s="1"/>
  <c r="C239" i="29" s="1"/>
  <c r="C176" i="29"/>
  <c r="C200" i="29"/>
  <c r="D112" i="29"/>
  <c r="C158" i="29"/>
  <c r="D157" i="29"/>
  <c r="D158" i="29" s="1"/>
  <c r="C236" i="29" s="1"/>
  <c r="F141" i="29"/>
  <c r="D46" i="32"/>
  <c r="C164" i="29"/>
  <c r="F91" i="29"/>
  <c r="C50" i="29"/>
  <c r="C46" i="29"/>
  <c r="C55" i="29"/>
  <c r="C57" i="29"/>
  <c r="C52" i="29"/>
  <c r="C54" i="29"/>
  <c r="C51" i="29"/>
  <c r="C53" i="29"/>
  <c r="C59" i="29"/>
  <c r="C49" i="29"/>
  <c r="C45" i="29"/>
  <c r="C47" i="29"/>
  <c r="C44" i="29"/>
  <c r="C48" i="29"/>
  <c r="C56" i="29"/>
  <c r="C58" i="29"/>
  <c r="C43" i="29"/>
  <c r="C249" i="29" l="1"/>
  <c r="G7" i="34" s="1"/>
  <c r="C46" i="32"/>
  <c r="D2" i="32" s="1"/>
  <c r="C60" i="29"/>
  <c r="F55" i="29" s="1"/>
  <c r="F56" i="29" s="1"/>
  <c r="G6" i="34" s="1"/>
  <c r="G15" i="34" s="1"/>
  <c r="D7" i="32" l="1"/>
  <c r="D39" i="32"/>
  <c r="D23" i="32"/>
  <c r="D22" i="32"/>
  <c r="D4" i="32"/>
  <c r="D37" i="32"/>
  <c r="D11" i="32"/>
  <c r="D20" i="32"/>
  <c r="D42" i="32"/>
  <c r="D28" i="32"/>
  <c r="D43" i="32"/>
  <c r="D13" i="32"/>
  <c r="D34" i="32"/>
  <c r="E3" i="32"/>
  <c r="F12" i="32"/>
  <c r="F28" i="32"/>
  <c r="F44" i="32"/>
  <c r="F23" i="32"/>
  <c r="F9" i="32"/>
  <c r="F25" i="32"/>
  <c r="F41" i="32"/>
  <c r="F43" i="32"/>
  <c r="F18" i="32"/>
  <c r="F34" i="32"/>
  <c r="F3" i="32"/>
  <c r="E16" i="32"/>
  <c r="E19" i="32"/>
  <c r="E8" i="32"/>
  <c r="E15" i="32"/>
  <c r="E4" i="32"/>
  <c r="E45" i="32"/>
  <c r="E2" i="32"/>
  <c r="E28" i="32"/>
  <c r="E10" i="32"/>
  <c r="E7" i="32"/>
  <c r="E38" i="32"/>
  <c r="E33" i="32"/>
  <c r="E34" i="32"/>
  <c r="E29" i="32"/>
  <c r="E30" i="32"/>
  <c r="E25" i="32"/>
  <c r="E22" i="32"/>
  <c r="E37" i="32"/>
  <c r="E12" i="32"/>
  <c r="E39" i="32"/>
  <c r="F4" i="32"/>
  <c r="F20" i="32"/>
  <c r="F36" i="32"/>
  <c r="F11" i="32"/>
  <c r="F35" i="32"/>
  <c r="F17" i="32"/>
  <c r="F33" i="32"/>
  <c r="F19" i="32"/>
  <c r="F10" i="32"/>
  <c r="F26" i="32"/>
  <c r="F42" i="32"/>
  <c r="E17" i="32"/>
  <c r="E18" i="32"/>
  <c r="E13" i="32"/>
  <c r="E14" i="32"/>
  <c r="E5" i="32"/>
  <c r="E6" i="32"/>
  <c r="E40" i="32"/>
  <c r="E9" i="32"/>
  <c r="E21" i="32"/>
  <c r="E42" i="32"/>
  <c r="E23" i="32"/>
  <c r="F8" i="32"/>
  <c r="F24" i="32"/>
  <c r="F40" i="32"/>
  <c r="F15" i="32"/>
  <c r="F5" i="32"/>
  <c r="F21" i="32"/>
  <c r="F37" i="32"/>
  <c r="F27" i="32"/>
  <c r="F14" i="32"/>
  <c r="F30" i="32"/>
  <c r="F2" i="32"/>
  <c r="E36" i="32"/>
  <c r="E43" i="32"/>
  <c r="E32" i="32"/>
  <c r="E35" i="32"/>
  <c r="E24" i="32"/>
  <c r="E31" i="32"/>
  <c r="E20" i="32"/>
  <c r="E27" i="32"/>
  <c r="E44" i="32"/>
  <c r="E26" i="32"/>
  <c r="E11" i="32"/>
  <c r="F16" i="32"/>
  <c r="F32" i="32"/>
  <c r="F7" i="32"/>
  <c r="F31" i="32"/>
  <c r="F13" i="32"/>
  <c r="F29" i="32"/>
  <c r="F45" i="32"/>
  <c r="F6" i="32"/>
  <c r="F22" i="32"/>
  <c r="F38" i="32"/>
  <c r="F39" i="32"/>
  <c r="E41" i="32"/>
  <c r="D31" i="32"/>
  <c r="D21" i="32"/>
  <c r="D26" i="32"/>
  <c r="D41" i="32"/>
  <c r="D30" i="32"/>
  <c r="D33" i="32"/>
  <c r="D12" i="32"/>
  <c r="D15" i="32"/>
  <c r="D40" i="32"/>
  <c r="D18" i="32"/>
  <c r="D6" i="32"/>
  <c r="D19" i="32"/>
  <c r="D32" i="32"/>
  <c r="D36" i="32"/>
  <c r="D44" i="32"/>
  <c r="D29" i="32"/>
  <c r="D8" i="32"/>
  <c r="D3" i="32"/>
  <c r="D16" i="32"/>
  <c r="D35" i="32"/>
  <c r="D27" i="32"/>
  <c r="D5" i="32"/>
  <c r="D10" i="32"/>
  <c r="D9" i="32"/>
  <c r="D14" i="32"/>
  <c r="D17" i="32"/>
  <c r="D38" i="32"/>
  <c r="D45" i="32"/>
  <c r="D24" i="32"/>
  <c r="D25" i="32"/>
  <c r="F33" i="29"/>
  <c r="F31" i="29"/>
  <c r="F30" i="29"/>
  <c r="F29" i="29"/>
  <c r="F27" i="29"/>
  <c r="F26" i="29"/>
  <c r="F25" i="29"/>
  <c r="F23" i="29"/>
  <c r="E34" i="29"/>
  <c r="D34" i="29"/>
  <c r="C34" i="29"/>
  <c r="B34" i="29"/>
  <c r="K5" i="34" s="1"/>
  <c r="K15" i="34" s="1"/>
  <c r="E12" i="29"/>
  <c r="D12" i="29"/>
  <c r="C12" i="29"/>
  <c r="F34" i="29" l="1"/>
  <c r="E32" i="8" l="1"/>
  <c r="E10" i="8" l="1"/>
  <c r="E14" i="8"/>
  <c r="E21" i="8"/>
  <c r="E29" i="8"/>
  <c r="E33" i="8" s="1"/>
</calcChain>
</file>

<file path=xl/sharedStrings.xml><?xml version="1.0" encoding="utf-8"?>
<sst xmlns="http://schemas.openxmlformats.org/spreadsheetml/2006/main" count="12353" uniqueCount="1460">
  <si>
    <t>Total</t>
  </si>
  <si>
    <t>Employment</t>
  </si>
  <si>
    <t>Description</t>
  </si>
  <si>
    <t>Employee Compensation</t>
  </si>
  <si>
    <t>Proprietor Income</t>
  </si>
  <si>
    <t>Households</t>
  </si>
  <si>
    <t>Corporations</t>
  </si>
  <si>
    <t>Dividends</t>
  </si>
  <si>
    <t>Social Ins Tax- Employee Contribution</t>
  </si>
  <si>
    <t>Social Ins Tax- Employer Contribution</t>
  </si>
  <si>
    <t>Corporate Profits Tax</t>
  </si>
  <si>
    <t>Personal Tax: Income Tax</t>
  </si>
  <si>
    <t>Personal Tax: NonTaxes (Fines- Fees</t>
  </si>
  <si>
    <t>Personal Tax: Motor Vehicle License</t>
  </si>
  <si>
    <t>Personal Tax: Property Taxes</t>
  </si>
  <si>
    <t>Personal Tax: Other Tax (Fish/Hunt)</t>
  </si>
  <si>
    <t>Indirect &amp; Induced</t>
  </si>
  <si>
    <t>Total Job Creation</t>
  </si>
  <si>
    <t>Total Employee Compensation</t>
  </si>
  <si>
    <t>Income Tax</t>
  </si>
  <si>
    <t>Motor Vehicle License</t>
  </si>
  <si>
    <t>Property Taxes</t>
  </si>
  <si>
    <t>Other Tax (Fish/Hunt)</t>
  </si>
  <si>
    <t>Sub-Total</t>
  </si>
  <si>
    <t>Sales Tax</t>
  </si>
  <si>
    <t>Property Tax</t>
  </si>
  <si>
    <t>Severance Tax</t>
  </si>
  <si>
    <t>Other Taxes</t>
  </si>
  <si>
    <t>S/L Non-Taxes</t>
  </si>
  <si>
    <t>Enterprises (Corporations)</t>
  </si>
  <si>
    <t>Total State/Local Tax Impact</t>
  </si>
  <si>
    <t>(3)</t>
  </si>
  <si>
    <t>(4)</t>
  </si>
  <si>
    <t>Household expenditures reflect induced effects, i.e. the impacts on all local industries caused by the expenditure of new household income.</t>
  </si>
  <si>
    <t>Business expenditures reflect indirect effects, i.e. the purchasing activity of other industries caused by a change in final demand.</t>
  </si>
  <si>
    <t>Direct</t>
  </si>
  <si>
    <t>Tax on Production and Imports</t>
  </si>
  <si>
    <r>
      <t xml:space="preserve">Tax impacts primary reflect the </t>
    </r>
    <r>
      <rPr>
        <i/>
        <u/>
        <sz val="8"/>
        <rFont val="Garamond"/>
        <family val="1"/>
      </rPr>
      <t>indirect</t>
    </r>
    <r>
      <rPr>
        <i/>
        <sz val="8"/>
        <rFont val="Garamond"/>
        <family val="1"/>
      </rPr>
      <t xml:space="preserve"> and </t>
    </r>
    <r>
      <rPr>
        <i/>
        <u/>
        <sz val="8"/>
        <rFont val="Garamond"/>
        <family val="1"/>
      </rPr>
      <t>induced</t>
    </r>
    <r>
      <rPr>
        <i/>
        <sz val="8"/>
        <rFont val="Garamond"/>
        <family val="1"/>
      </rPr>
      <t xml:space="preserve"> benefits associated with the project. Indirect benefits capture the inter-industry spending that results from a change in final demand while induced benefits capture the industry activity generated by new household income. These "spin-off" tax impacts should not be confused with any new real estate tax ratables, which are not estimated by the IMPLAN model.</t>
    </r>
  </si>
  <si>
    <t>Total Effect</t>
  </si>
  <si>
    <t>Direct Effect</t>
  </si>
  <si>
    <t>Indirect Effect</t>
  </si>
  <si>
    <t>Induced Effect</t>
  </si>
  <si>
    <t>Impact Type</t>
  </si>
  <si>
    <t>Employment impacts reflect the total number of jobs created and/or supported by the project. Direct employment represents an estimate of the jobs that will be created by the project. All other jobs represent "spin-off" jobs supported by the project as a result of increased inter-industry spending and new household expenditures.</t>
  </si>
  <si>
    <t>Construction Impact</t>
  </si>
  <si>
    <t>% of Total</t>
  </si>
  <si>
    <t>Cost Per SF</t>
  </si>
  <si>
    <t>Cost</t>
  </si>
  <si>
    <t>Contractor Fees (GC,Overhead,Profit)</t>
  </si>
  <si>
    <t>Architectural Fees</t>
  </si>
  <si>
    <t>Total Building Cost</t>
  </si>
  <si>
    <t>Total Costs</t>
  </si>
  <si>
    <t>Sources:  IMPLAN Group LLC, 2018</t>
  </si>
  <si>
    <t>TOTAL</t>
  </si>
  <si>
    <t xml:space="preserve">IMPLAN Code </t>
  </si>
  <si>
    <t>IMPLAN Conversion</t>
  </si>
  <si>
    <t>Study Region</t>
  </si>
  <si>
    <t xml:space="preserve">Butler County, Pennsylvania </t>
  </si>
  <si>
    <t xml:space="preserve">Sector Definition </t>
  </si>
  <si>
    <t>Construction of new highways and streets</t>
  </si>
  <si>
    <t xml:space="preserve">Total Impact Sumary </t>
  </si>
  <si>
    <t>Labor Income ($)</t>
  </si>
  <si>
    <t>Value Added ($)</t>
  </si>
  <si>
    <t>Output ($)</t>
  </si>
  <si>
    <t xml:space="preserve">Employee Compensation </t>
  </si>
  <si>
    <t xml:space="preserve">Tax Impact - State and Local </t>
  </si>
  <si>
    <t>Total ($)</t>
  </si>
  <si>
    <t>Induced ($)</t>
  </si>
  <si>
    <t>Indirect ($)</t>
  </si>
  <si>
    <t>Direct ($)</t>
  </si>
  <si>
    <t>TOPI: Sales Tax</t>
  </si>
  <si>
    <t>TOPI: Property Tax</t>
  </si>
  <si>
    <t>TOPI: Motor Vehicle Lic</t>
  </si>
  <si>
    <t>TOPI: Other Taxes</t>
  </si>
  <si>
    <t>TOPI: S/L NonTaxes</t>
  </si>
  <si>
    <t xml:space="preserve">Tax Impact - Federal </t>
  </si>
  <si>
    <t>TOPI: Excise Taxes</t>
  </si>
  <si>
    <t>TOPI: Custom Duty</t>
  </si>
  <si>
    <t>TOPI: Fed NonTaxes</t>
  </si>
  <si>
    <t>Sector</t>
  </si>
  <si>
    <t>Oilseed farming</t>
  </si>
  <si>
    <t>Grain farming</t>
  </si>
  <si>
    <t>Vegetable and melon farming</t>
  </si>
  <si>
    <t>Fruit farming</t>
  </si>
  <si>
    <t>Tree nut farming</t>
  </si>
  <si>
    <t>Greenhouse, nursery, and floriculture produc...</t>
  </si>
  <si>
    <t>Tobacco farming</t>
  </si>
  <si>
    <t>Cotton farming</t>
  </si>
  <si>
    <t>Sugarcane and sugar beet farming</t>
  </si>
  <si>
    <t>All other crop farming</t>
  </si>
  <si>
    <t>Beef cattle ranching and farming, including ...</t>
  </si>
  <si>
    <t>Dairy cattle and milk production</t>
  </si>
  <si>
    <t>Poultry and egg production</t>
  </si>
  <si>
    <t>Animal production, except cattle and poultry...</t>
  </si>
  <si>
    <t>Forestry, forest products, and timber tract ...</t>
  </si>
  <si>
    <t>Commercial logging</t>
  </si>
  <si>
    <t>Commercial fishing</t>
  </si>
  <si>
    <t>Commercial hunting and trapping</t>
  </si>
  <si>
    <t>Support activities for agriculture and fores...</t>
  </si>
  <si>
    <t>Extraction of natural gas and crude petroleu...</t>
  </si>
  <si>
    <t>Extraction of natural gas liquids</t>
  </si>
  <si>
    <t>Coal mining</t>
  </si>
  <si>
    <t>Iron ore mining</t>
  </si>
  <si>
    <t>Gold ore mining</t>
  </si>
  <si>
    <t>Silver ore mining</t>
  </si>
  <si>
    <t>Lead and zinc ore mining</t>
  </si>
  <si>
    <t>Copper ore mining</t>
  </si>
  <si>
    <t>Uranium-radium-vanadium ore mining</t>
  </si>
  <si>
    <t>Other metal ore mining</t>
  </si>
  <si>
    <t>Stone mining and quarrying</t>
  </si>
  <si>
    <t>Sand and gravel mining</t>
  </si>
  <si>
    <t>Other clay, ceramic, refractory minerals min...</t>
  </si>
  <si>
    <t>Potash, soda, and borate mineral mining</t>
  </si>
  <si>
    <t>Phosphate rock mining</t>
  </si>
  <si>
    <t>Other chemical and fertilizer mineral mining</t>
  </si>
  <si>
    <t>Other nonmetallic minerals</t>
  </si>
  <si>
    <t>Drilling oil and gas wells</t>
  </si>
  <si>
    <t>Support activities for oil and gas operation...</t>
  </si>
  <si>
    <t>Metal mining services</t>
  </si>
  <si>
    <t>Other nonmetallic minerals services</t>
  </si>
  <si>
    <t>Electric power generation - Hydroelectric</t>
  </si>
  <si>
    <t>Electric power generation - Fossil  fuel</t>
  </si>
  <si>
    <t>Electric power generation - Nuclear</t>
  </si>
  <si>
    <t>Electric power generation - Solar</t>
  </si>
  <si>
    <t>Electric power generation - Wind</t>
  </si>
  <si>
    <t>Electric power generation - Geothermal</t>
  </si>
  <si>
    <t>Electric power generation - Biomass</t>
  </si>
  <si>
    <t>Electric power generation - All other</t>
  </si>
  <si>
    <t>Electric power transmission and distribution</t>
  </si>
  <si>
    <t>Natural gas distribution</t>
  </si>
  <si>
    <t>Water, sewage and other systems</t>
  </si>
  <si>
    <t>Construction of new health care structures</t>
  </si>
  <si>
    <t>Construction of new manufacturing structures</t>
  </si>
  <si>
    <t>Construction of new power and communication ...</t>
  </si>
  <si>
    <t>Construction of new educational and vocation...</t>
  </si>
  <si>
    <t>Construction of new commercial structures, i...</t>
  </si>
  <si>
    <t>Construction of other new nonresidential str...</t>
  </si>
  <si>
    <t>Construction of new single-family residentia...</t>
  </si>
  <si>
    <t>Construction of new multifamily residential ...</t>
  </si>
  <si>
    <t>Construction of other new residential struct...</t>
  </si>
  <si>
    <t>Maintenance and repair construction of nonre...</t>
  </si>
  <si>
    <t>Maintenance and repair construction of resid...</t>
  </si>
  <si>
    <t>Maintenance and repair construction of highw...</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</si>
  <si>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</si>
  <si>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</si>
  <si>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</si>
  <si>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</si>
  <si>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</si>
  <si>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</si>
  <si>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</si>
  <si>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</si>
  <si>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</si>
  <si>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</si>
  <si>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Sugar cane mills and refining</t>
  </si>
  <si>
    <t>Nonchocolate confectionery manufacturing</t>
  </si>
  <si>
    <t>Chocolate and confectionery manufacturing fr...</t>
  </si>
  <si>
    <t>Confectionery manufacturing from purchased c...</t>
  </si>
  <si>
    <t>Frozen fruits, juices and vegetables manufac...</t>
  </si>
  <si>
    <t>Frozen specialties manufacturing</t>
  </si>
  <si>
    <t>Canned fruits and vegetables manufacturing</t>
  </si>
  <si>
    <t>Canned specialties</t>
  </si>
  <si>
    <t>Dehydrated food products manufacturing</t>
  </si>
  <si>
    <t>Fluid milk manufacturing</t>
  </si>
  <si>
    <t>Creamery butter manufacturing</t>
  </si>
  <si>
    <t>Cheese manufacturing</t>
  </si>
  <si>
    <t>Dry, condensed, and evaporated dairy product...</t>
  </si>
  <si>
    <t>Ice cream and frozen dessert manufacturing</t>
  </si>
  <si>
    <t>Animal, except poultry, slaughtering</t>
  </si>
  <si>
    <t>Meat processed from carcasses</t>
  </si>
  <si>
    <t>Rendering and meat byproduct processing</t>
  </si>
  <si>
    <t>Poultry processing</t>
  </si>
  <si>
    <t>Seafood product preparation and packaging</t>
  </si>
  <si>
    <t>Bread and bakery product, except frozen, man...</t>
  </si>
  <si>
    <t>Frozen cakes and other pastries manufacturin...</t>
  </si>
  <si>
    <t>Cookie and cracker manufacturing</t>
  </si>
  <si>
    <t>Dry pasta, mixes, and dough manufacturing</t>
  </si>
  <si>
    <t>Tortilla manufacturing</t>
  </si>
  <si>
    <t>Roasted nuts and peanut butter manufacturing</t>
  </si>
  <si>
    <t>Other snack food manufacturing</t>
  </si>
  <si>
    <t>Coffee and tea manufacturing</t>
  </si>
  <si>
    <t>Flavoring syrup and concentrate manufacturin...</t>
  </si>
  <si>
    <t>Mayonnaise, dressing, and sauce manufacturin...</t>
  </si>
  <si>
    <t>Spice and extract manufacturing</t>
  </si>
  <si>
    <t>All other food manufacturing</t>
  </si>
  <si>
    <t>Bottled and canned soft drinks &amp; water</t>
  </si>
  <si>
    <t>Manufactured ice</t>
  </si>
  <si>
    <t>Breweries</t>
  </si>
  <si>
    <t>Wineries</t>
  </si>
  <si>
    <t>Distilleries</t>
  </si>
  <si>
    <t>Tobacco product manufacturing</t>
  </si>
  <si>
    <t>Fiber, yarn, and thread mills</t>
  </si>
  <si>
    <t>Broadwoven fabric mills</t>
  </si>
  <si>
    <t>Narrow fabric mills and schiffli machine emb...</t>
  </si>
  <si>
    <t>Nonwoven fabric mills</t>
  </si>
  <si>
    <t>Knit fabric mills</t>
  </si>
  <si>
    <t>Textile and fabric finishing mills</t>
  </si>
  <si>
    <t>Fabric coating mills</t>
  </si>
  <si>
    <t>Carpet and rug mills</t>
  </si>
  <si>
    <t>Curtain and linen mills</t>
  </si>
  <si>
    <t>Textile bag and canvas mills</t>
  </si>
  <si>
    <t>Rope, cordage, twine, tire cord and tire fab...</t>
  </si>
  <si>
    <t>Other textile product mills</t>
  </si>
  <si>
    <t>Hosiery and sock mills</t>
  </si>
  <si>
    <t>Other apparel knitting mills</t>
  </si>
  <si>
    <t>Cut and sew apparel contractors</t>
  </si>
  <si>
    <t>Mens and boys cut and sew apparel manufactur...</t>
  </si>
  <si>
    <t>Womens and girls cut and sew apparel manufac...</t>
  </si>
  <si>
    <t>Other cut and sew apparel manufacturing</t>
  </si>
  <si>
    <t>Apparel accessories and other apparel manufa...</t>
  </si>
  <si>
    <t>Leather and hide tanning and finishing</t>
  </si>
  <si>
    <t>Footwear manufacturing</t>
  </si>
  <si>
    <t>Other leather and allied product manufacturi...</t>
  </si>
  <si>
    <t>Sawmills</t>
  </si>
  <si>
    <t>Wood preservation</t>
  </si>
  <si>
    <t>Veneer and plywood manufacturing</t>
  </si>
  <si>
    <t>Engineered wood member and truss manufacturi...</t>
  </si>
  <si>
    <t>Reconstituted wood product manufacturing</t>
  </si>
  <si>
    <t>Wood windows and door manufacturing</t>
  </si>
  <si>
    <t>Cut stock, resawing lumber, and planing</t>
  </si>
  <si>
    <t>Other millwork, including flooring</t>
  </si>
  <si>
    <t>Wood container and pallet manufacturing</t>
  </si>
  <si>
    <t>Manufactured home (mobile home) manufacturin...</t>
  </si>
  <si>
    <t>Prefabricated wood building manufacturing</t>
  </si>
  <si>
    <t>All other miscellaneous wood product manufac...</t>
  </si>
  <si>
    <t>Pulp mills</t>
  </si>
  <si>
    <t>Paper mills</t>
  </si>
  <si>
    <t>Paperboard mills</t>
  </si>
  <si>
    <t>Paperboard container manufacturing</t>
  </si>
  <si>
    <t>Paper bag and coated and treated paper manuf...</t>
  </si>
  <si>
    <t>Stationery product manufacturing</t>
  </si>
  <si>
    <t>Sanitary paper product manufacturing</t>
  </si>
  <si>
    <t>All other converted paper product manufactur...</t>
  </si>
  <si>
    <t>Printing</t>
  </si>
  <si>
    <t>Support activities for printing</t>
  </si>
  <si>
    <t>Petroleum refineries</t>
  </si>
  <si>
    <t>Asphalt paving mixture and block manufacturi...</t>
  </si>
  <si>
    <t>Asphalt shingle and coating materials manufa...</t>
  </si>
  <si>
    <t>Petroleum lubricating oil and grease manufac...</t>
  </si>
  <si>
    <t>All other petroleum and coal products manufa...</t>
  </si>
  <si>
    <t>Petrochemical manufacturing</t>
  </si>
  <si>
    <t>Industrial gas manufacturing</t>
  </si>
  <si>
    <t>Synthetic dye and pigment manufacturing</t>
  </si>
  <si>
    <t>Other basic inorganic chemical manufacturing</t>
  </si>
  <si>
    <t>Other basic organic chemical manufacturing</t>
  </si>
  <si>
    <t>Plastics material and resin manufacturing</t>
  </si>
  <si>
    <t>Synthetic rubber manufacturing</t>
  </si>
  <si>
    <t>Artificial and synthetic fibers and filament...</t>
  </si>
  <si>
    <t>Nitrogenous fertilizer manufacturing</t>
  </si>
  <si>
    <t>Phosphatic fertilizer manufacturing</t>
  </si>
  <si>
    <t>Fertilizer mixing</t>
  </si>
  <si>
    <t>Pesticide and other agricultural chemical ma...</t>
  </si>
  <si>
    <t>Medicinal and botanical manufacturing</t>
  </si>
  <si>
    <t>Pharmaceutical preparation manufacturing</t>
  </si>
  <si>
    <t>In-vitro diagnostic substance manufacturing</t>
  </si>
  <si>
    <t>Biological product (except diagnostic) manuf...</t>
  </si>
  <si>
    <t>Paint and coating manufacturing</t>
  </si>
  <si>
    <t>Adhesive manufacturing</t>
  </si>
  <si>
    <t>Soap and other detergent manufacturing</t>
  </si>
  <si>
    <t>Polish and other sanitation good manufacturi...</t>
  </si>
  <si>
    <t>Surface active agent manufacturing</t>
  </si>
  <si>
    <t>Toilet preparation manufacturing</t>
  </si>
  <si>
    <t>Printing ink manufacturing</t>
  </si>
  <si>
    <t>Explosives manufacturing</t>
  </si>
  <si>
    <t>Custom compounding of purchased resins</t>
  </si>
  <si>
    <t>Photographic film and chemical manufacturing</t>
  </si>
  <si>
    <t>Other miscellaneous chemical product manufac...</t>
  </si>
  <si>
    <t>Plastics packaging materials and unlaminated...</t>
  </si>
  <si>
    <t>Unlaminated plastics profile shape manufactu...</t>
  </si>
  <si>
    <t>Plastics pipe and pipe fitting manufacturing</t>
  </si>
  <si>
    <t>Laminated plastics plate, sheet (except pack...</t>
  </si>
  <si>
    <t>Polystyrene foam product manufacturing</t>
  </si>
  <si>
    <t>Urethane and other foam product (except poly...</t>
  </si>
  <si>
    <t>Plastics bottle manufacturing</t>
  </si>
  <si>
    <t>Other plastics product manufacturing</t>
  </si>
  <si>
    <t>Tire manufacturing</t>
  </si>
  <si>
    <t>Rubber and plastics hoses and belting manufa...</t>
  </si>
  <si>
    <t>Other rubber product manufacturing</t>
  </si>
  <si>
    <t>Pottery, ceramics, and plumbing fixture manu...</t>
  </si>
  <si>
    <t>Brick, tile, and other structural clay produ...</t>
  </si>
  <si>
    <t>Flat glass manufacturing</t>
  </si>
  <si>
    <t>Other pressed and blown glass and glassware ...</t>
  </si>
  <si>
    <t>Glass container manufacturing</t>
  </si>
  <si>
    <t>Glass product manufacturing made of purchase...</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</si>
  <si>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</si>
  <si>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</si>
  <si>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</si>
  <si>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</si>
  <si>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</si>
  <si>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</si>
  <si>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</si>
  <si>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</si>
  <si>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</si>
  <si>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t>
  </si>
  <si>
    <t>Mineral wool manufacturing</t>
  </si>
  <si>
    <t>Miscellaneous nonmetallic mineral products m...</t>
  </si>
  <si>
    <t>Iron and steel mills and ferroalloy manufact...</t>
  </si>
  <si>
    <t>Iron, steel pipe and tube manufacturing from...</t>
  </si>
  <si>
    <t>Rolled steel shape manufacturing</t>
  </si>
  <si>
    <t>Steel wire drawing</t>
  </si>
  <si>
    <t>Alumina refining and primary aluminum produc...</t>
  </si>
  <si>
    <t>Secondary smelting and alloying of aluminum</t>
  </si>
  <si>
    <t>Aluminum sheet, plate, and foil manufacturin...</t>
  </si>
  <si>
    <t>Other aluminum rolling, drawing and extrudin...</t>
  </si>
  <si>
    <t>Nonferrous metal (exc aluminum) smelting and...</t>
  </si>
  <si>
    <t>Copper rolling, drawing, extruding and alloy...</t>
  </si>
  <si>
    <t>Nonferrous metal, except copper and aluminum...</t>
  </si>
  <si>
    <t>Secondary processing of other nonferrous met...</t>
  </si>
  <si>
    <t>Ferrous metal foundries</t>
  </si>
  <si>
    <t>Nonferrous metal foundries</t>
  </si>
  <si>
    <t>Iron and steel forging</t>
  </si>
  <si>
    <t>Nonferrous forging</t>
  </si>
  <si>
    <t>Custom roll forming</t>
  </si>
  <si>
    <t>Crown and closure manufacturing and metal st...</t>
  </si>
  <si>
    <t>Cutlery, utensil, pot, and pan manufacturing</t>
  </si>
  <si>
    <t>Handtool manufacturing</t>
  </si>
  <si>
    <t>Prefabricated metal buildings and components...</t>
  </si>
  <si>
    <t>Fabricated structural metal manufacturing</t>
  </si>
  <si>
    <t>Plate work manufacturing</t>
  </si>
  <si>
    <t>Metal window and door manufacturing</t>
  </si>
  <si>
    <t>Sheet metal work manufacturing</t>
  </si>
  <si>
    <t>Ornamental and architectural metal work manu...</t>
  </si>
  <si>
    <t>Power boiler and heat exchanger manufacturin...</t>
  </si>
  <si>
    <t>Metal tank (heavy gauge) manufacturing</t>
  </si>
  <si>
    <t>Metal cans manufacturing</t>
  </si>
  <si>
    <t>Metal barrels, drums and pails manufacturing</t>
  </si>
  <si>
    <t>Hardware manufacturing</t>
  </si>
  <si>
    <t>Spring and wire product manufacturing</t>
  </si>
  <si>
    <t>Machine shops</t>
  </si>
  <si>
    <t>Turned product and screw, nut, and bolt manu...</t>
  </si>
  <si>
    <t>Metal heat treating</t>
  </si>
  <si>
    <t>Metal coating and nonprecious engraving</t>
  </si>
  <si>
    <t>Electroplating, anodizing, and coloring meta...</t>
  </si>
  <si>
    <t>Valve and fittings, other than plumbing, man...</t>
  </si>
  <si>
    <t>Plumbing fixture fitting and trim manufactur...</t>
  </si>
  <si>
    <t>Ball and roller bearing manufacturing</t>
  </si>
  <si>
    <t>Small arms ammunition manufacturing</t>
  </si>
  <si>
    <t>Ammunition, except for small arms, manufactu...</t>
  </si>
  <si>
    <t>Small arms, ordnance, and accessories manufa...</t>
  </si>
  <si>
    <t>Fabricated pipe and pipe fitting manufacturi...</t>
  </si>
  <si>
    <t>Other fabricated metal manufacturing</t>
  </si>
  <si>
    <t>Farm machinery and equipment manufacturing</t>
  </si>
  <si>
    <t>Lawn and garden equipment manufacturing</t>
  </si>
  <si>
    <t>Construction machinery manufacturing</t>
  </si>
  <si>
    <t>Mining machinery and equipment manufacturing</t>
  </si>
  <si>
    <t>Oil and gas field machinery and equipment ma...</t>
  </si>
  <si>
    <t>Food product machinery manufacturing</t>
  </si>
  <si>
    <t>Semiconductor machinery manufacturing</t>
  </si>
  <si>
    <t>Sawmill, woodworking, and paper machinery</t>
  </si>
  <si>
    <t>Printing machinery and equipment manufacturi...</t>
  </si>
  <si>
    <t>All other industrial machinery manufacturing</t>
  </si>
  <si>
    <t>Optical instrument and lens manufacturing</t>
  </si>
  <si>
    <t>Photographic and photocopying equipment manu...</t>
  </si>
  <si>
    <t>Other commercial service industry machinery ...</t>
  </si>
  <si>
    <t>Air purification and ventilation equipment m...</t>
  </si>
  <si>
    <t>Heating equipment (except warm air furnaces)...</t>
  </si>
  <si>
    <t>Air conditioning, refrigeration, and warm ai...</t>
  </si>
  <si>
    <t>Industrial mold manufacturing</t>
  </si>
  <si>
    <t>Special tool, die, jig, and fixture manufact...</t>
  </si>
  <si>
    <t>Cutting tool and machine tool accessory manu...</t>
  </si>
  <si>
    <t>Machine tool manufacturing</t>
  </si>
  <si>
    <t>Rolling mill and other metalworking machiner...</t>
  </si>
  <si>
    <t>Turbine and turbine generator set units manu...</t>
  </si>
  <si>
    <t>Speed changer, industrial high-speed drive, ...</t>
  </si>
  <si>
    <t>Mechanical power transmission equipment manu...</t>
  </si>
  <si>
    <t>Other engine equipment manufacturing</t>
  </si>
  <si>
    <t>Pump and pumping equipment manufacturing</t>
  </si>
  <si>
    <t>Air and gas compressor manufacturing</t>
  </si>
  <si>
    <t>Measuring and dispensing pump manufacturing</t>
  </si>
  <si>
    <t>Elevator and moving stairway manufacturing</t>
  </si>
  <si>
    <t>Conveyor and conveying equipment manufacturi...</t>
  </si>
  <si>
    <t>Overhead cranes, hoists, and monorail system...</t>
  </si>
  <si>
    <t>Industrial truck, trailer, and stacker manuf...</t>
  </si>
  <si>
    <t>Power-driven handtool manufacturing</t>
  </si>
  <si>
    <t>Welding and soldering equipment manufacturin...</t>
  </si>
  <si>
    <t>Packaging machinery manufacturing</t>
  </si>
  <si>
    <t>Industrial process furnace and oven manufact...</t>
  </si>
  <si>
    <t>Fluid power cylinder and actuator manufactur...</t>
  </si>
  <si>
    <t>Fluid power pump and motor manufacturing</t>
  </si>
  <si>
    <t>Scales, balances, and miscellaneous general ...</t>
  </si>
  <si>
    <t>Electronic computer manufacturing</t>
  </si>
  <si>
    <t>Computer storage device manufacturing</t>
  </si>
  <si>
    <t>Computer terminals and other computer periph...</t>
  </si>
  <si>
    <t>Telephone apparatus manufacturing</t>
  </si>
  <si>
    <t>Broadcast and wireless communications equipm...</t>
  </si>
  <si>
    <t>Other communications equipment manufacturing</t>
  </si>
  <si>
    <t>Audio and video equipment manufacturing</t>
  </si>
  <si>
    <t>Bare printed circuit board manufacturing</t>
  </si>
  <si>
    <t>Semiconductor and related device manufacturi...</t>
  </si>
  <si>
    <t>Capacitor, resistor, coil, transformer, and ...</t>
  </si>
  <si>
    <t>Electronic connector manufacturing</t>
  </si>
  <si>
    <t>Printed circuit assembly (electronic assembl...</t>
  </si>
  <si>
    <t>Other electronic component manufacturing</t>
  </si>
  <si>
    <t>Electromedical and electrotherapeutic appara...</t>
  </si>
  <si>
    <t>Search, detection, and navigation instrument...</t>
  </si>
  <si>
    <t>Automatic environmental control manufacturin...</t>
  </si>
  <si>
    <t>Industrial process variable instruments manu...</t>
  </si>
  <si>
    <t>Totalizing fluid meter and counting device m...</t>
  </si>
  <si>
    <t>Electricity and signal testing instruments m...</t>
  </si>
  <si>
    <t>Analytical laboratory instrument manufacturi...</t>
  </si>
  <si>
    <t>Irradiation apparatus manufacturing</t>
  </si>
  <si>
    <t>Watch, clock, and other measuring and contro...</t>
  </si>
  <si>
    <t>Blank magnetic and optical recording media m...</t>
  </si>
  <si>
    <t>Software and other prerecorded and record re...</t>
  </si>
  <si>
    <t>Electric lamp bulb and part manufacturing</t>
  </si>
  <si>
    <t>Lighting fixture manufacturing</t>
  </si>
  <si>
    <t>Small electrical appliance manufacturing</t>
  </si>
  <si>
    <t>Household cooking appliance manufacturing</t>
  </si>
  <si>
    <t>Household refrigerator and home freezer manu...</t>
  </si>
  <si>
    <t>Household laundry equipment manufacturing</t>
  </si>
  <si>
    <t>Other major household appliance manufacturin...</t>
  </si>
  <si>
    <t>Power, distribution, and specialty transform...</t>
  </si>
  <si>
    <t>Motor and generator manufacturing</t>
  </si>
  <si>
    <t>Switchgear and switchboard apparatus manufac...</t>
  </si>
  <si>
    <t>Relay and industrial control manufacturing</t>
  </si>
  <si>
    <t>Storage battery manufacturing</t>
  </si>
  <si>
    <t>Primary battery manufacturing</t>
  </si>
  <si>
    <t>Fiber optic cable manufacturing</t>
  </si>
  <si>
    <t>Other communication and energy wire manufact...</t>
  </si>
  <si>
    <t>Wiring device manufacturing</t>
  </si>
  <si>
    <t>Carbon and graphite product manufacturing</t>
  </si>
  <si>
    <t>All other miscellaneous electrical equipment...</t>
  </si>
  <si>
    <t>Automobile manufacturing</t>
  </si>
  <si>
    <t>Light truck and utility vehicle manufacturin...</t>
  </si>
  <si>
    <t>Heavy duty truck manufacturing</t>
  </si>
  <si>
    <t>Motor vehicle body manufacturing</t>
  </si>
  <si>
    <t>Truck trailer manufacturing</t>
  </si>
  <si>
    <t>Motor home manufacturing</t>
  </si>
  <si>
    <t>Travel trailer and camper manufacturing</t>
  </si>
  <si>
    <t>Motor vehicle gasoline engine and engine par...</t>
  </si>
  <si>
    <t>Motor vehicle electrical and electronic equi...</t>
  </si>
  <si>
    <t>Motor vehicle steering, suspension component...</t>
  </si>
  <si>
    <t>Motor vehicle transmission and power train p...</t>
  </si>
  <si>
    <t>Motor vehicle seating and interior trim manu...</t>
  </si>
  <si>
    <t>Motor vehicle metal stamping</t>
  </si>
  <si>
    <t>Other motor vehicle parts manufacturing</t>
  </si>
  <si>
    <t>Aircraft manufacturing</t>
  </si>
  <si>
    <t>Aircraft engine and engine parts manufacturi...</t>
  </si>
  <si>
    <t>Other aircraft parts and auxiliary equipment...</t>
  </si>
  <si>
    <t>Guided missile and space vehicle manufacturi...</t>
  </si>
  <si>
    <t>Propulsion units and parts for space vehicle...</t>
  </si>
  <si>
    <t>Railroad rolling stock manufacturing</t>
  </si>
  <si>
    <t>Ship building and repairing</t>
  </si>
  <si>
    <t>Boat building</t>
  </si>
  <si>
    <t>Motorcycle, bicycle, and parts manufacturing</t>
  </si>
  <si>
    <t>Military armored vehicle, tank, and tank com...</t>
  </si>
  <si>
    <t>All other transportation equipment manufactu...</t>
  </si>
  <si>
    <t>Wood kitchen cabinet and countertop manufact...</t>
  </si>
  <si>
    <t>Upholstered household furniture manufacturin...</t>
  </si>
  <si>
    <t>Nonupholstered wood household furniture manu...</t>
  </si>
  <si>
    <t>Other household nonupholstered furniture man...</t>
  </si>
  <si>
    <t>Institutional furniture manufacturing</t>
  </si>
  <si>
    <t>Wood office furniture manufacturing</t>
  </si>
  <si>
    <t>Custom architectural woodwork and millwork</t>
  </si>
  <si>
    <t>Office furniture, except wood, manufacturing</t>
  </si>
  <si>
    <t>Showcase, partition, shelving, and locker ma...</t>
  </si>
  <si>
    <t>Mattress manufacturing</t>
  </si>
  <si>
    <t>Blind and shade manufacturing</t>
  </si>
  <si>
    <t>Surgical and medical instrument manufacturin...</t>
  </si>
  <si>
    <t>Surgical appliance and supplies manufacturin...</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</si>
  <si>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</si>
  <si>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</si>
  <si>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</si>
  <si>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</si>
  <si>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</si>
  <si>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</si>
  <si>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</si>
  <si>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</si>
  <si>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Gasket, packing, and sealing device manufact...</t>
  </si>
  <si>
    <t>Musical instrument manufacturing</t>
  </si>
  <si>
    <t>Fasteners, buttons, needles, and pins manufa...</t>
  </si>
  <si>
    <t>Broom, brush, and mop manufacturing</t>
  </si>
  <si>
    <t>Burial casket manufacturing</t>
  </si>
  <si>
    <t>All other miscellaneous manufacturing</t>
  </si>
  <si>
    <t>Wholesale trade</t>
  </si>
  <si>
    <t>Retail - Motor vehicle and parts dealers</t>
  </si>
  <si>
    <t>Retail - Furniture and home furnishings stor...</t>
  </si>
  <si>
    <t>Retail - Electronics and appliance stores</t>
  </si>
  <si>
    <t>Retail - Building material and garden equipm...</t>
  </si>
  <si>
    <t>Retail - Food and beverage stores</t>
  </si>
  <si>
    <t>Retail - Health and personal care stores</t>
  </si>
  <si>
    <t>Retail - Gasoline stores</t>
  </si>
  <si>
    <t>Retail - Clothing and clothing accessories s...</t>
  </si>
  <si>
    <t>Retail - Sporting goods, hobby, musical inst...</t>
  </si>
  <si>
    <t>Retail - General merchandise stores</t>
  </si>
  <si>
    <t>Retail - Miscellaneous store retailers</t>
  </si>
  <si>
    <t>Retail - Nonstore retailers</t>
  </si>
  <si>
    <t>Air transportation</t>
  </si>
  <si>
    <t>Rail transportation</t>
  </si>
  <si>
    <t>Water transportation</t>
  </si>
  <si>
    <t>Truck transportation</t>
  </si>
  <si>
    <t>Transit and ground passenger transportation</t>
  </si>
  <si>
    <t>Pipeline transportation</t>
  </si>
  <si>
    <t>Scenic and sightseeing transportation and su...</t>
  </si>
  <si>
    <t>Couriers and messengers</t>
  </si>
  <si>
    <t>Warehousing and storage</t>
  </si>
  <si>
    <t>Newspaper publishers</t>
  </si>
  <si>
    <t>Periodical publishers</t>
  </si>
  <si>
    <t>Book publishers</t>
  </si>
  <si>
    <t>Directory, mailing list, and other publisher...</t>
  </si>
  <si>
    <t>Greeting card publishing</t>
  </si>
  <si>
    <t>Software publishers</t>
  </si>
  <si>
    <t>Motion picture and video industries</t>
  </si>
  <si>
    <t>Sound recording industries</t>
  </si>
  <si>
    <t>Radio and television broadcasting</t>
  </si>
  <si>
    <t>Cable and other subscription programming</t>
  </si>
  <si>
    <t>Wired telecommunications carriers</t>
  </si>
  <si>
    <t>Wireless telecommunications carriers (except...</t>
  </si>
  <si>
    <t>Satellite, telecommunications resellers, and...</t>
  </si>
  <si>
    <t>Data processing, hosting, and related servic...</t>
  </si>
  <si>
    <t>News syndicates, libraries, archives and all...</t>
  </si>
  <si>
    <t>Internet publishing and broadcasting and web...</t>
  </si>
  <si>
    <t>Monetary authorities and depository credit i...</t>
  </si>
  <si>
    <t>Nondepository credit intermediation and rela...</t>
  </si>
  <si>
    <t>Securities and commodity contracts intermedi...</t>
  </si>
  <si>
    <t>Other financial investment activities</t>
  </si>
  <si>
    <t>Insurance carriers</t>
  </si>
  <si>
    <t>Insurance agencies, brokerages, and related ...</t>
  </si>
  <si>
    <t>Funds, trusts, and other financial vehicles</t>
  </si>
  <si>
    <t>Real estate</t>
  </si>
  <si>
    <t>Owner-occupied dwellings</t>
  </si>
  <si>
    <t>Automotive equipment rental and leasing</t>
  </si>
  <si>
    <t>General and consumer goods rental except vid...</t>
  </si>
  <si>
    <t>Video tape and disc rental</t>
  </si>
  <si>
    <t>Commercial and industrial machinery and equi...</t>
  </si>
  <si>
    <t>Lessors of nonfinancial intangible assets</t>
  </si>
  <si>
    <t>Legal services</t>
  </si>
  <si>
    <t>Accounting, tax preparation, bookkeeping, an...</t>
  </si>
  <si>
    <t>Architectural, engineering, and related serv...</t>
  </si>
  <si>
    <t>Specialized design services</t>
  </si>
  <si>
    <t>Custom computer programming services</t>
  </si>
  <si>
    <t>Computer systems design services</t>
  </si>
  <si>
    <t>Other computer related services, including f...</t>
  </si>
  <si>
    <t>Management consulting services</t>
  </si>
  <si>
    <t>Environmental and other technical consulting...</t>
  </si>
  <si>
    <t>Scientific research and development services</t>
  </si>
  <si>
    <t>Advertising, public relations, and related s...</t>
  </si>
  <si>
    <t>Photographic services</t>
  </si>
  <si>
    <t>Veterinary services</t>
  </si>
  <si>
    <t>Marketing research and all other miscellaneo...</t>
  </si>
  <si>
    <t>Management of companies and enterprises</t>
  </si>
  <si>
    <t>Office administrative services</t>
  </si>
  <si>
    <t>Facilities support services</t>
  </si>
  <si>
    <t>Employment services</t>
  </si>
  <si>
    <t>Business support services</t>
  </si>
  <si>
    <t>Travel arrangement and reservation services</t>
  </si>
  <si>
    <t>Investigation and security services</t>
  </si>
  <si>
    <t>Services to buildings</t>
  </si>
  <si>
    <t>Landscape and horticultural services</t>
  </si>
  <si>
    <t>Other support services</t>
  </si>
  <si>
    <t>Waste management and remediation services</t>
  </si>
  <si>
    <t>Elementary and secondary schools</t>
  </si>
  <si>
    <t>Junior colleges, colleges, universities, and...</t>
  </si>
  <si>
    <t>Other educational services</t>
  </si>
  <si>
    <t>Offices of physicians</t>
  </si>
  <si>
    <t>Offices of dentists</t>
  </si>
  <si>
    <t>Offices of other health practitioners</t>
  </si>
  <si>
    <t>Outpatient care centers</t>
  </si>
  <si>
    <t>Medical and diagnostic laboratories</t>
  </si>
  <si>
    <t>Home health care services</t>
  </si>
  <si>
    <t>Other ambulatory health care services</t>
  </si>
  <si>
    <t>Hospitals</t>
  </si>
  <si>
    <t>Nursing and community care facilities</t>
  </si>
  <si>
    <t>Residential mental retardation, mental healt...</t>
  </si>
  <si>
    <t>Individual and family services</t>
  </si>
  <si>
    <t>Community food, housing, and other relief se...</t>
  </si>
  <si>
    <t>Child day care services</t>
  </si>
  <si>
    <t>Performing arts companies</t>
  </si>
  <si>
    <t>Commercial Sports Except Racing</t>
  </si>
  <si>
    <t>Racing and Track Operation</t>
  </si>
  <si>
    <t>Promoters of performing arts and sports and ...</t>
  </si>
  <si>
    <t>Independent artists, writers, and performers</t>
  </si>
  <si>
    <t>Museums, historical sites, zoos, and parks</t>
  </si>
  <si>
    <t>Amusement parks and arcades</t>
  </si>
  <si>
    <t>Gambling industries (except casino hotels)</t>
  </si>
  <si>
    <t>Other amusement and recreation industries</t>
  </si>
  <si>
    <t>Fitness and recreational sports centers</t>
  </si>
  <si>
    <t>Bowling centers</t>
  </si>
  <si>
    <t>Hotels and motels, including casino hotels</t>
  </si>
  <si>
    <t>Other accommodations</t>
  </si>
  <si>
    <t>Full-service restaurants</t>
  </si>
  <si>
    <t>Limited-service restaurants</t>
  </si>
  <si>
    <t>All other food and drinking places</t>
  </si>
  <si>
    <t>Automotive repair and maintenance, except ca...</t>
  </si>
  <si>
    <t>Car washes</t>
  </si>
  <si>
    <t>Electronic and precision equipment repair an...</t>
  </si>
  <si>
    <t>Personal and household goods repair and main...</t>
  </si>
  <si>
    <t>Personal care services</t>
  </si>
  <si>
    <t>Death care services</t>
  </si>
  <si>
    <t>Dry-cleaning and laundry services</t>
  </si>
  <si>
    <t>Other personal services</t>
  </si>
  <si>
    <t>Religious organizations</t>
  </si>
  <si>
    <t>Grantmaking, giving, and social advocacy org...</t>
  </si>
  <si>
    <t>Business and professional associations</t>
  </si>
  <si>
    <t>Labor and civic organizations</t>
  </si>
  <si>
    <t>Private households</t>
  </si>
  <si>
    <t>Postal service</t>
  </si>
  <si>
    <t>Federal electric utilities</t>
  </si>
  <si>
    <t>Other federal government enterprises</t>
  </si>
  <si>
    <t>State government passenger transit</t>
  </si>
  <si>
    <t>State government electric utilities</t>
  </si>
  <si>
    <t>Other state government enterprises</t>
  </si>
  <si>
    <t>Local government passenger transit</t>
  </si>
  <si>
    <t>Local government electric utilities</t>
  </si>
  <si>
    <t>Other local government enterprises</t>
  </si>
  <si>
    <t>* Not an industry (Used and secondhand goods...</t>
  </si>
  <si>
    <t>* Not an industry (Scrap)</t>
  </si>
  <si>
    <t>* Not an industry (Rest of world adjustment)</t>
  </si>
  <si>
    <t>* Not an industry (Noncomparable foreign imp...</t>
  </si>
  <si>
    <t>* Employment and payroll of state govt, non-...</t>
  </si>
  <si>
    <t>* Employment and payroll of state govt, educ...</t>
  </si>
  <si>
    <t>* Employment and payroll of local govt, non-...</t>
  </si>
  <si>
    <t>* Employment and payroll of local govt, educ...</t>
  </si>
  <si>
    <t>* Employment and payroll of federal govt, no...</t>
  </si>
  <si>
    <t>* Employment and payroll of federal govt, mi...</t>
  </si>
  <si>
    <t xml:space="preserve">Estimated State Taxes </t>
  </si>
  <si>
    <t>-</t>
  </si>
  <si>
    <t>Estimated Economic Impacts of Development</t>
  </si>
  <si>
    <t xml:space="preserve">MSA Thruway </t>
  </si>
  <si>
    <t>Hotel</t>
  </si>
  <si>
    <t xml:space="preserve">IMPLAN Code: 56 </t>
  </si>
  <si>
    <t>Total Square Feet</t>
  </si>
  <si>
    <t>Office</t>
  </si>
  <si>
    <t>Medical Office</t>
  </si>
  <si>
    <t>Restaurant</t>
  </si>
  <si>
    <t>Retail</t>
  </si>
  <si>
    <t>Medical/Office</t>
  </si>
  <si>
    <t xml:space="preserve">Vertical Construction - Description </t>
  </si>
  <si>
    <t>UPMC Lemieux Sports Complex -Ice Facility</t>
  </si>
  <si>
    <t xml:space="preserve">UPMC Lemieux Sports Complex -Office </t>
  </si>
  <si>
    <t xml:space="preserve">UPMC Lemieux Sports Complex - Medical Office </t>
  </si>
  <si>
    <t xml:space="preserve">Private Investment </t>
  </si>
  <si>
    <t xml:space="preserve">Land Acquisition Investment </t>
  </si>
  <si>
    <t>Total Developed Acres</t>
  </si>
  <si>
    <t>acres</t>
  </si>
  <si>
    <t>Estimated Land Market Value per Acre</t>
  </si>
  <si>
    <t>per acre</t>
  </si>
  <si>
    <t>Estimated Land Market Value</t>
  </si>
  <si>
    <t>Total Construction Investment</t>
  </si>
  <si>
    <t xml:space="preserve">Total Land Investment </t>
  </si>
  <si>
    <t>TOTAL PRIVATE INVESTMENT</t>
  </si>
  <si>
    <t>Vertical Construction - Description</t>
  </si>
  <si>
    <t>Employee Per SF</t>
  </si>
  <si>
    <t>Total New Jobs</t>
  </si>
  <si>
    <t>Source: Cranberry Township Business Hub,  CRIZ Projections 2015</t>
  </si>
  <si>
    <t>Job Creation (Projected)</t>
  </si>
  <si>
    <t xml:space="preserve">Construction Costs (Estimated) </t>
  </si>
  <si>
    <t>IMPLAN Codes: 52 and 57</t>
  </si>
  <si>
    <t xml:space="preserve">Cranberry Springs - Construction </t>
  </si>
  <si>
    <t xml:space="preserve"> Development # 2 Cranberry Springs (Construction and Operations - Under Construction) </t>
  </si>
  <si>
    <t>Development # 1 MSA Thruway -  $14,769,208.26 (Construction, One-Time Impact - Not Started)</t>
  </si>
  <si>
    <t xml:space="preserve">Newspaper publishers                                                                                                         </t>
  </si>
  <si>
    <t xml:space="preserve">Periodical publishers                                                                                                        </t>
  </si>
  <si>
    <t xml:space="preserve">Book publishers                                                                                                              </t>
  </si>
  <si>
    <t xml:space="preserve">Directory, mailing list, and other publishers                                                                                </t>
  </si>
  <si>
    <t>51114, 51119</t>
  </si>
  <si>
    <t xml:space="preserve">Software publishers                                                                                                          </t>
  </si>
  <si>
    <t xml:space="preserve">Motion picture and video industries                                                                                          </t>
  </si>
  <si>
    <t xml:space="preserve">Sound recording industries                                                                                                   </t>
  </si>
  <si>
    <t xml:space="preserve">Radio and television broadcasting                                                                                            </t>
  </si>
  <si>
    <t xml:space="preserve">Cable and other subscription programming                                                                                     </t>
  </si>
  <si>
    <t xml:space="preserve">Internet publishing and broadcasting                                                                                         </t>
  </si>
  <si>
    <t xml:space="preserve">Telecommunications                                                                                                           </t>
  </si>
  <si>
    <t xml:space="preserve">Data processing, hosting, and related services                                                                               </t>
  </si>
  <si>
    <t xml:space="preserve">Other information services                                                                                                   </t>
  </si>
  <si>
    <t>51911-2</t>
  </si>
  <si>
    <t xml:space="preserve">Monetary authorities and depository credit intermediation                                                                    </t>
  </si>
  <si>
    <t>521, 5221</t>
  </si>
  <si>
    <t>Nondepository credit intermediation and related activities</t>
  </si>
  <si>
    <t>5222-3</t>
  </si>
  <si>
    <t xml:space="preserve">Securities, commodity contracts, investments, and related activities                                   </t>
  </si>
  <si>
    <t xml:space="preserve">Insurance carriers                                                                                                           </t>
  </si>
  <si>
    <t>Insurance agencies, brokerages, and related activities</t>
  </si>
  <si>
    <t xml:space="preserve">Funds, trusts, and other financial vehicles                                                                                  </t>
  </si>
  <si>
    <t xml:space="preserve">Real estate                                                                                                                  </t>
  </si>
  <si>
    <t xml:space="preserve">Lessors of nonfinancial intangible assets                                                                                    </t>
  </si>
  <si>
    <t xml:space="preserve">Legal services                                                                                                               </t>
  </si>
  <si>
    <t xml:space="preserve">Accounting, tax preparation, bookkeeping, and payroll services                                             </t>
  </si>
  <si>
    <t xml:space="preserve">Architectural, engineering, and related services                                          </t>
  </si>
  <si>
    <t xml:space="preserve">Specialized design services                                                                                                  </t>
  </si>
  <si>
    <t xml:space="preserve">Custom computer programming services                                                                                         </t>
  </si>
  <si>
    <t xml:space="preserve">Computer systems design services                                                                                             </t>
  </si>
  <si>
    <t xml:space="preserve">Other computer related services, including facilities management                                                             </t>
  </si>
  <si>
    <t>541513, 541519</t>
  </si>
  <si>
    <t>Management, scientific, and technical consulting services</t>
  </si>
  <si>
    <t xml:space="preserve">Environmental and other technical consulting services                                                                        </t>
  </si>
  <si>
    <t>54162, 54169</t>
  </si>
  <si>
    <t xml:space="preserve">Scientific research and development services                                                                                 </t>
  </si>
  <si>
    <t xml:space="preserve">Advertising and related services                                                                                             </t>
  </si>
  <si>
    <t xml:space="preserve">Photographic services                                                                                                        </t>
  </si>
  <si>
    <t xml:space="preserve">Veterinary services                                                                                                          </t>
  </si>
  <si>
    <t xml:space="preserve">All other miscellaneous professional, scientific, and technical services                                                                  </t>
  </si>
  <si>
    <t>54191, 54193, 54199</t>
  </si>
  <si>
    <t xml:space="preserve">Management of companies and enterprises                                                                                      </t>
  </si>
  <si>
    <t xml:space="preserve">Employment services                                                                                                          </t>
  </si>
  <si>
    <t>5613*</t>
  </si>
  <si>
    <t xml:space="preserve">Travel arrangement and reservation services                                                                                  </t>
  </si>
  <si>
    <t xml:space="preserve">Office administrative services                                                                                               </t>
  </si>
  <si>
    <t xml:space="preserve">Facilities support services                                                                                                  </t>
  </si>
  <si>
    <t xml:space="preserve">Business support services                                                                                                    </t>
  </si>
  <si>
    <t xml:space="preserve">Investigation and security services                                                                                          </t>
  </si>
  <si>
    <t xml:space="preserve">Services to buildings and dwellings                                                                                          </t>
  </si>
  <si>
    <t xml:space="preserve">Other support services                                                                                                       </t>
  </si>
  <si>
    <t xml:space="preserve">IMPLAN Description </t>
  </si>
  <si>
    <t>NAICS - 2007</t>
  </si>
  <si>
    <t>Employment Distribution for Office Tenants
(Butler County)</t>
  </si>
  <si>
    <t>Projected Office Employment Distribution for Cranberry Springs 
(IMPLAN Input)</t>
  </si>
  <si>
    <t>Cranberry Springs - Operations</t>
  </si>
  <si>
    <t>417,422,423,424,425,429,430,431,433,434,435,437,438,440,447,448,449,450,451,453,460,455,456,457,458,459,460,461,464,466,462,463,465,467,468,470,452</t>
  </si>
  <si>
    <t xml:space="preserve"> Development # 3 The Village of Cranberry Woods (Construction and Operations - Under Construction) </t>
  </si>
  <si>
    <t>Bank</t>
  </si>
  <si>
    <t>Hotel (107 Rooms)</t>
  </si>
  <si>
    <t>Restaurant (5,000 SF)</t>
  </si>
  <si>
    <t>Restaurant (5,500 SF)</t>
  </si>
  <si>
    <t>Restaurant (3,500 SF)</t>
  </si>
  <si>
    <t>Restaurant (4,000 SF)</t>
  </si>
  <si>
    <t>Restaurant (7,000 SF)</t>
  </si>
  <si>
    <t>Long Term Care Facility (235,724)</t>
  </si>
  <si>
    <t>Source: Cranberry Township Business Hub, RSMeans Square Foot Costs, 2018 Edition, https://www.loopnet.com/Attachments/B/3/9/B39280AF-63F4-481F-AA2B-53E03DB3CC9A.pdf</t>
  </si>
  <si>
    <t>Hotel (124 Rooms)</t>
  </si>
  <si>
    <t xml:space="preserve">Hotel Assumptions </t>
  </si>
  <si>
    <t>Hotel (107 Rooms) 69,550 SF</t>
  </si>
  <si>
    <t>Hotel (124 Rooms) 80,600 SF</t>
  </si>
  <si>
    <t>Bank (3,500 SF)</t>
  </si>
  <si>
    <t>Residential Assumptions</t>
  </si>
  <si>
    <t>1. 650 SF per hotel room, including common areas and facility support spaces. (Based on existing hotel averages in Cranberry Township)</t>
  </si>
  <si>
    <t>Residential Units - Townhomes</t>
  </si>
  <si>
    <t>Residential Units - Apartments/Multifamily</t>
  </si>
  <si>
    <t xml:space="preserve">Long-Term Care Facility </t>
  </si>
  <si>
    <t>Residential Units - Townhomes - 78</t>
  </si>
  <si>
    <t xml:space="preserve">TOTAL </t>
  </si>
  <si>
    <t>1. According to Cranberry Township's 2018 Market Analysis, the following is a breakdown of new housing development trends:
 A. Single Family Detached - 38%
 B. Single Family Attached - 14.1% (26.1%)
 C. Multi-Story/Multiple Family - 40% (73.8%)
 D. Mobile Home - 8.1%
2. Mobile homes and single-family detached units were excluded from this analysis as the residential component of the planned development is limited to townhomes and apartments. 
 A. Single Family Attached - (26.1%)
 B. Multi-Story/Multiple Family - (73.8%)
3. For the purposes of this analysis, the proposed apartments are estimated at 1,150 SF (average 2 bedroom, 2 bath apartment in Cranberry Township). Comparables include Eden Square Apartments and Foxmoor Apartments. The proposed townhomes/condos are estimated at 2,100 SF (average 2 bedroom, 2 bath townhome in Cranberry Township. Comparables include Bellevue Park and The Reserve at Eagle Hill. Average cost of new townhomes in Cranberry Township ranges from $274,000-$311,000</t>
  </si>
  <si>
    <t xml:space="preserve">Village of Cranberry Woods - Construction </t>
  </si>
  <si>
    <t>Residential Units - Apartments - 221</t>
  </si>
  <si>
    <t xml:space="preserve">Retail </t>
  </si>
  <si>
    <t>Planned Development - Description</t>
  </si>
  <si>
    <t>Residential - Property Management</t>
  </si>
  <si>
    <t>Total SF</t>
  </si>
  <si>
    <t>Rent per SF/Month</t>
  </si>
  <si>
    <t>Gross Rent (Annual)</t>
  </si>
  <si>
    <t>Mgmt Fee %</t>
  </si>
  <si>
    <t>Total Mgmt Fees (Annual)</t>
  </si>
  <si>
    <t xml:space="preserve">Property Management </t>
  </si>
  <si>
    <t>Residential Units - Property Management (Apartments Only)</t>
  </si>
  <si>
    <t>454 - Real Estate Management</t>
  </si>
  <si>
    <t>528 Sectoring Scheme - Sub Category 456</t>
  </si>
  <si>
    <t>499 - Hotels</t>
  </si>
  <si>
    <t>Projected Office Employment Distrbution for the Village of Cranberry Springs 
(IMPLAN Input)</t>
  </si>
  <si>
    <t xml:space="preserve">Office/Mixed Commerical/Retail </t>
  </si>
  <si>
    <t>Office/Mixed Commerical/Retail (24,200 SF)</t>
  </si>
  <si>
    <t>Office/Mixed Commercial/Retail (24,200 SF)</t>
  </si>
  <si>
    <t>Office/Mixed Commercial/Retail, 3 Story (25,350 SF)</t>
  </si>
  <si>
    <t>Office/Mixed Commercial/Retail</t>
  </si>
  <si>
    <t>Village of Cranberry Woods - Operations</t>
  </si>
  <si>
    <t>405,417,427,430,433,434,437,438,440,447,448,449,451,454,455,456,457,459,461,464,466,462,463,467,468</t>
  </si>
  <si>
    <t>Retail - 11,000 SF</t>
  </si>
  <si>
    <t>IMPLAN Code 57</t>
  </si>
  <si>
    <t>1656 Route 228 - Retail Development - Construction</t>
  </si>
  <si>
    <t>Meaning of 2012 NAICS code</t>
  </si>
  <si>
    <t>Year</t>
  </si>
  <si>
    <t>"Employee Distribution by Retail Sub-Sector (%)"</t>
  </si>
  <si>
    <t>Motor vehicle and parts dealers</t>
  </si>
  <si>
    <t>Furniture and home furnishings stores</t>
  </si>
  <si>
    <t>Electronics and appliance stores</t>
  </si>
  <si>
    <t>Building material and garden equipment and supplies dealers</t>
  </si>
  <si>
    <t>Food and beverage stores</t>
  </si>
  <si>
    <t>Health and personal care stores</t>
  </si>
  <si>
    <t>Gasoline stations</t>
  </si>
  <si>
    <t>Clothing and clothing accessories stores</t>
  </si>
  <si>
    <t>Sporting goods, hobby, musical instrument, and book stores</t>
  </si>
  <si>
    <t>General merchandise stores</t>
  </si>
  <si>
    <t>Miscellaneous store retailers</t>
  </si>
  <si>
    <t>Nonstore Retailers</t>
  </si>
  <si>
    <t>Number of Establishments</t>
  </si>
  <si>
    <t>Paid Employees for Pay Period including March 12 (number)</t>
  </si>
  <si>
    <t>First-Quarter Payroll ($1,000)</t>
  </si>
  <si>
    <t>Annual Payroll ($1,000)</t>
  </si>
  <si>
    <t xml:space="preserve">Estimated Village of Cranberry Woods Distribution by Retail Sub-Sector </t>
  </si>
  <si>
    <t>2012 NAICS Code 44 - 45</t>
  </si>
  <si>
    <t xml:space="preserve">1. Assumes 1/3 of proposed space is dedicated for office use (based on site plan and existing mixed commerical properties in Cranberry Township).
2.  66 Employees - Office, 133 Retail/Commercial </t>
  </si>
  <si>
    <t>Source: https://factfinder.census.gov/faces/tableservices/jsf/pages/productview.xhtml?pid=BP_2016_00A1&amp;prodType=table</t>
  </si>
  <si>
    <t>IMPLAN Code(s)</t>
  </si>
  <si>
    <t xml:space="preserve">Estimated 1656 Route 228 Distribution by Retail Sub-Sector </t>
  </si>
  <si>
    <t>396,397,398,399,400,401,402,403,404,405,406,407</t>
  </si>
  <si>
    <t>1656 Route 228 - Retail Development - Operations</t>
  </si>
  <si>
    <t xml:space="preserve"> Development # 4: 1656 Route 228, Cranberry Township - Retail Development (Source: Cranberry Township Business Hub)</t>
  </si>
  <si>
    <t xml:space="preserve"> Development # 5: Franklin Road and Route 228 Intersection (Southside) (Source: LoopNet)</t>
  </si>
  <si>
    <t>Total Available Acres</t>
  </si>
  <si>
    <t>Land Market Value</t>
  </si>
  <si>
    <t>Market Value Per Acre</t>
  </si>
  <si>
    <t>Total Acreage Available</t>
  </si>
  <si>
    <t>Land Development Assumptions</t>
  </si>
  <si>
    <t>Total Acres</t>
  </si>
  <si>
    <t>Land Acqusition Costs</t>
  </si>
  <si>
    <t xml:space="preserve">Vertical Consruction </t>
  </si>
  <si>
    <t xml:space="preserve">Franklin Street and Route 228 (Southside) - Construction </t>
  </si>
  <si>
    <t>Franklin Street and Route 228 (Southside) - Operations</t>
  </si>
  <si>
    <t>Franklin Street and Route 228 (Northside) - Construction</t>
  </si>
  <si>
    <t>Estimated Franklin Street and Route 228 (Southside) Distribution by Retail Sub-Sector</t>
  </si>
  <si>
    <t>Restaurant - 5,500 SF</t>
  </si>
  <si>
    <t xml:space="preserve">Estimated Franklin Street and Route 228 (Northside) Distribution by Retail Sub-Sector </t>
  </si>
  <si>
    <t xml:space="preserve"> Development # 6: Franklin Road and Route 228 Intersection (Northside) (Source: LoopNet) - Speculative</t>
  </si>
  <si>
    <t xml:space="preserve">1. According to Cranberry Township's 2018 Market Analysis, the following industries are the fastest growing and account for the largest number of employees. (For the purposes of this analysis, development of the 9.33 acre parcel is based on the assumption that the site will be home to businesses that are categorized in one of the three leading industries. )
  A. Professional, Scientific, and Technical Services
  B. Retail Trade
  C. Accomodations and Food Services 
2. Developable SF is based on comparable mixed-use developments along Route 228, including Cranberry Springs, Cranberry Commons, Franklin Square, and the Village of Cranberry Woods. </t>
  </si>
  <si>
    <t>Developable Land</t>
  </si>
  <si>
    <t>TOTAL DEVELOPABLE ACRES</t>
  </si>
  <si>
    <t>Available SF per Acre</t>
  </si>
  <si>
    <t xml:space="preserve">Undevelopable Land, Imprevious Surface, Landscaping </t>
  </si>
  <si>
    <t>Remaining Land (30%)</t>
  </si>
  <si>
    <t>Retail - 13,440 SF</t>
  </si>
  <si>
    <t>Franklin Street and Route 228 (Northside) - Operations</t>
  </si>
  <si>
    <t xml:space="preserve">Lot 1 </t>
  </si>
  <si>
    <t>Lot 2</t>
  </si>
  <si>
    <t>Lot 3</t>
  </si>
  <si>
    <t>0.70 Acres</t>
  </si>
  <si>
    <t>2.20 Acres</t>
  </si>
  <si>
    <t>1.38 Acres</t>
  </si>
  <si>
    <t>Total Market Value and Acres</t>
  </si>
  <si>
    <t xml:space="preserve"> Development # 7: Route 228 and Castle Creek Drive Intersection "Enclave at Highpointe" (Source: Oxford Reality Services) - Speculative</t>
  </si>
  <si>
    <t xml:space="preserve">Land Use </t>
  </si>
  <si>
    <t>Drive - Thru Eatery 1,799 SF</t>
  </si>
  <si>
    <t>Retail 13,987 SF</t>
  </si>
  <si>
    <t>Restaurant - 4,614 SF</t>
  </si>
  <si>
    <t>Medical Office Space - 12,000 SF</t>
  </si>
  <si>
    <t xml:space="preserve">1. Impact analysis based on preliminary renderings for proposal. </t>
  </si>
  <si>
    <t>IMPLAN Codes 52 and 57</t>
  </si>
  <si>
    <t xml:space="preserve">Enclave at Highpointe - Construction </t>
  </si>
  <si>
    <t xml:space="preserve">Medical Office </t>
  </si>
  <si>
    <t>Drive - Thru Restaurant</t>
  </si>
  <si>
    <t xml:space="preserve">Drive - Thru Eatery </t>
  </si>
  <si>
    <t>502 - Limited Service Restaurant</t>
  </si>
  <si>
    <t xml:space="preserve">501 - Full - Service Restaurant </t>
  </si>
  <si>
    <t>475 - Physican Offices</t>
  </si>
  <si>
    <t>Enclave at Highpointe Distribution by Retail Sub-Sector</t>
  </si>
  <si>
    <t>Enclave at Highpointe  - Operations</t>
  </si>
  <si>
    <t>TOTAL DEVELOPMENT - SF</t>
  </si>
  <si>
    <t>501 - Full - Service Restaurants</t>
  </si>
  <si>
    <t>Full - Service Restaurant</t>
  </si>
  <si>
    <t>Limited - Service Restaurant</t>
  </si>
  <si>
    <t xml:space="preserve">Limited - Service Restaurant </t>
  </si>
  <si>
    <t>501 - Full - Service Restaurant</t>
  </si>
  <si>
    <t xml:space="preserve"> Development # 8: 500 Northpointe Circle, Mars, PA (Source: LoopNet) - Speculative</t>
  </si>
  <si>
    <t>Total Acres Available</t>
  </si>
  <si>
    <t xml:space="preserve">1. Impact analysis based on preliminary plans for 9,365 SF retail center. </t>
  </si>
  <si>
    <t>Retail 9,365 SF</t>
  </si>
  <si>
    <t xml:space="preserve">555 Northpoint Circle - Construction </t>
  </si>
  <si>
    <t xml:space="preserve">500 Northpoint Circle Distribution by Retail Sub-Sector </t>
  </si>
  <si>
    <t>555 Northpoint Circle - Operations</t>
  </si>
  <si>
    <t>IMPLAN Code 58</t>
  </si>
  <si>
    <t xml:space="preserve">Adams Pointe Square - Construction </t>
  </si>
  <si>
    <t xml:space="preserve"> Development # 9: Adams Pointe Square (Source: LoopNet) - Proposed</t>
  </si>
  <si>
    <t xml:space="preserve">1. Impact analysis based on preliminary plans for 36,117 SF of community center based retail. </t>
  </si>
  <si>
    <t>Community Shopping Center - 36,117 SF</t>
  </si>
  <si>
    <t>Community Center Retail</t>
  </si>
  <si>
    <t xml:space="preserve">Adams Pointe Square Distribution by Retail Sub-Sector </t>
  </si>
  <si>
    <t>Adams Pointe Square - Operations</t>
  </si>
  <si>
    <t>Cost Per Acre</t>
  </si>
  <si>
    <t>cost per acre</t>
  </si>
  <si>
    <t xml:space="preserve"> Development # 10: 560 Beaver Street Extension and Route 228 (Source: LoopNet) - Speculative </t>
  </si>
  <si>
    <t xml:space="preserve">1. For the purposes of this analysis, speculative development is based on current zoning for the site. (P-1: Retail/Office) 
2. Assumes 1/3 of speculative development will result in new office space. </t>
  </si>
  <si>
    <t>Office - 6,794 SF</t>
  </si>
  <si>
    <t>Retail - 13,587 SF</t>
  </si>
  <si>
    <t xml:space="preserve">560 Beaver Street Extension and Route 228 - Construction </t>
  </si>
  <si>
    <t>560 Beaver Street Extension and Route 228 - Operations</t>
  </si>
  <si>
    <t xml:space="preserve">560 Beaver Street Extension Distribution by Retail Sub-Sector </t>
  </si>
  <si>
    <t>Projected Office Employment Distribtion for the 560 Beaver Street Extension 
(IMPLAN Input)</t>
  </si>
  <si>
    <t>427,433,437,449,461,462,463,468</t>
  </si>
  <si>
    <t>Development Description</t>
  </si>
  <si>
    <t>Status</t>
  </si>
  <si>
    <t>Construction Jobs</t>
  </si>
  <si>
    <t>Total Taxes (State &amp; Local)</t>
  </si>
  <si>
    <t>Indirect &amp; Induced Jobs</t>
  </si>
  <si>
    <t xml:space="preserve">Construction Phase </t>
  </si>
  <si>
    <t xml:space="preserve">Route 228 Development Opportunities Summary </t>
  </si>
  <si>
    <t>Operational Phase</t>
  </si>
  <si>
    <t>Annual Tax Impact (State &amp; Local)</t>
  </si>
  <si>
    <t>New, Permanent Jobs</t>
  </si>
  <si>
    <t>Indirect and Induced Jobs</t>
  </si>
  <si>
    <t>Planned</t>
  </si>
  <si>
    <t>1. MSA Thruway</t>
  </si>
  <si>
    <t>2. Cranberry Springs</t>
  </si>
  <si>
    <t>3. Village of Cranberry Woods</t>
  </si>
  <si>
    <t xml:space="preserve">4. 1656 Route 228 </t>
  </si>
  <si>
    <t>5. Franklin Road and Route 228 Intersection (Southside)</t>
  </si>
  <si>
    <t>6. Franklin Road and Route 228 Intersection (Northside)</t>
  </si>
  <si>
    <t>7. Enclave at Highpointe</t>
  </si>
  <si>
    <t xml:space="preserve"> 8. 500 Northpointe Circle </t>
  </si>
  <si>
    <t>9. Adams Pointe Square</t>
  </si>
  <si>
    <t>10. 560 Beaver Street Extension and Route 228</t>
  </si>
  <si>
    <t>Speculative</t>
  </si>
  <si>
    <t>Under Construction</t>
  </si>
  <si>
    <t xml:space="preserve">Under Construction </t>
  </si>
  <si>
    <t>Total Investment</t>
  </si>
  <si>
    <t>N/A</t>
  </si>
  <si>
    <r>
      <t xml:space="preserve">Employment Impact </t>
    </r>
    <r>
      <rPr>
        <b/>
        <vertAlign val="superscript"/>
        <sz val="11"/>
        <rFont val="Garamond"/>
        <family val="1"/>
      </rPr>
      <t>(1)</t>
    </r>
  </si>
  <si>
    <t>(1)</t>
  </si>
  <si>
    <r>
      <t xml:space="preserve">State/Local Tax Impact </t>
    </r>
    <r>
      <rPr>
        <b/>
        <vertAlign val="superscript"/>
        <sz val="11"/>
        <rFont val="Garamond"/>
        <family val="1"/>
      </rPr>
      <t>(2)</t>
    </r>
  </si>
  <si>
    <t>(2)</t>
  </si>
  <si>
    <r>
      <t>Household Expenditures</t>
    </r>
    <r>
      <rPr>
        <vertAlign val="superscript"/>
        <sz val="11"/>
        <rFont val="Garamond"/>
        <family val="1"/>
      </rPr>
      <t xml:space="preserve"> (3)</t>
    </r>
  </si>
  <si>
    <r>
      <t xml:space="preserve">Business Expenditures </t>
    </r>
    <r>
      <rPr>
        <vertAlign val="superscript"/>
        <sz val="11"/>
        <rFont val="Garamond"/>
        <family val="1"/>
      </rPr>
      <t>(4)</t>
    </r>
  </si>
  <si>
    <t>Source: Cranberry Township, 2018 (HRG Engineering)</t>
  </si>
  <si>
    <t>483 - Nursing and Community Care Facilities</t>
  </si>
  <si>
    <t>1. Only applies to proposed apartment units (221).
2. Assumes rent per SF/month is $1.50 (based on averages of comparable apartment complexes including Eden Square and Foxmoore). 
3. Gross Rent (Annual) = 221 units x 1,150 SF = 254,150 x $1.5 rent per SF = $381,225 x 12 months = $4,574,700</t>
  </si>
  <si>
    <t xml:space="preserve">Total Land Value </t>
  </si>
  <si>
    <t>Gateway 228 Capacity &amp; Safety Improvements - Three Degree and Freedom Road Project</t>
  </si>
  <si>
    <t>Construction of BUILD Project
(one-time)</t>
  </si>
  <si>
    <t>Gateway 228 Capacity &amp; Safety Improvements
Three Degree and Freedom Road Project</t>
  </si>
  <si>
    <t>Impact</t>
  </si>
  <si>
    <t>1 - Direct</t>
  </si>
  <si>
    <t>2 - Indirect</t>
  </si>
  <si>
    <t>3 - Induced</t>
  </si>
  <si>
    <t>54 - Construction of new highways and streets</t>
  </si>
  <si>
    <t>457 - Architectural, engineering, and related services</t>
  </si>
  <si>
    <t>469 - Management of companies and enterprises</t>
  </si>
  <si>
    <t>417 - Truck transportation</t>
  </si>
  <si>
    <t>483 - Offices of physicians</t>
  </si>
  <si>
    <t>396 - Wholesale - Other durable goods merchant wholesalers</t>
  </si>
  <si>
    <t>490 - Hospitals</t>
  </si>
  <si>
    <t>405 - Retail - Building material and garden equipment and supplies stores</t>
  </si>
  <si>
    <t>512 - Automotive repair and maintenance, except car washes</t>
  </si>
  <si>
    <t>204 - Ready-mix concrete manufacturing</t>
  </si>
  <si>
    <t>28 - Stone mining and quarrying</t>
  </si>
  <si>
    <t>453 - Commercial and industrial machinery and equipment rental and leasing</t>
  </si>
  <si>
    <t>401 - Wholesale - Wholesale electronic markets and agents and brokers</t>
  </si>
  <si>
    <t>515 - Commercial and industrial machinery and equipment repair and maintenance</t>
  </si>
  <si>
    <t>394 - Wholesale - Household appliances and electrical and electronic goods</t>
  </si>
  <si>
    <t>509 - Full-service restaurants</t>
  </si>
  <si>
    <t>472 - Employment services</t>
  </si>
  <si>
    <t>441 - Monetary authorities and depository credit intermediation</t>
  </si>
  <si>
    <t>488 - Home health care services</t>
  </si>
  <si>
    <t>207 - Other concrete product manufacturing</t>
  </si>
  <si>
    <t>395 - Wholesale - Machinery, equipment, and supplies</t>
  </si>
  <si>
    <t>411 - Retail - General merchandise stores</t>
  </si>
  <si>
    <t>491 - Nursing and community care facilities</t>
  </si>
  <si>
    <t>521 - Religious organizations</t>
  </si>
  <si>
    <t>155 - Asphalt paving mixture and block manufacturing</t>
  </si>
  <si>
    <t>510 - Limited-service restaurants</t>
  </si>
  <si>
    <t>462 - Management consulting services</t>
  </si>
  <si>
    <t>485 - Offices of other health practitioners</t>
  </si>
  <si>
    <t>513 - Car washes</t>
  </si>
  <si>
    <t>493 - Individual and family services</t>
  </si>
  <si>
    <t>484 - Offices of dentists</t>
  </si>
  <si>
    <t>428 - Software publishers</t>
  </si>
  <si>
    <t>422 - Warehousing and storage</t>
  </si>
  <si>
    <t>511 - All other food and drinking places</t>
  </si>
  <si>
    <t>475 - Investigation and security services</t>
  </si>
  <si>
    <t>406 - Retail - Food and beverage stores</t>
  </si>
  <si>
    <t>407 - Retail - Health and personal care stores</t>
  </si>
  <si>
    <t>479 - Waste management and remediation services</t>
  </si>
  <si>
    <t>526 - Postal service</t>
  </si>
  <si>
    <t>486 - Outpatient care centers</t>
  </si>
  <si>
    <t>455 - Legal services</t>
  </si>
  <si>
    <t>402 - Retail - Motor vehicle and parts dealers</t>
  </si>
  <si>
    <t>477 - Landscape and horticultural services</t>
  </si>
  <si>
    <t>460 - Computer systems design services</t>
  </si>
  <si>
    <t>439 - Nondepository credit intermediation and related activities</t>
  </si>
  <si>
    <t>468 - Marketing research and all other miscellaneous professional, scientific, and technical services</t>
  </si>
  <si>
    <t>421 - Couriers and messengers</t>
  </si>
  <si>
    <t>420 - Scenic and sightseeing transportation and support activities for transportation</t>
  </si>
  <si>
    <t>459 - Custom computer programming services</t>
  </si>
  <si>
    <t>399 - Wholesale - Petroleum and petroleum products</t>
  </si>
  <si>
    <t>456 - Accounting, tax preparation, bookkeeping, and payroll services</t>
  </si>
  <si>
    <t>514 - Electronic and precision equipment repair and maintenance</t>
  </si>
  <si>
    <t>418 - Transit and ground passenger transportation</t>
  </si>
  <si>
    <t>444 - Insurance carriers, except direct life</t>
  </si>
  <si>
    <t>492 - Residential mental retardation, mental health, substance abuse and other facilities</t>
  </si>
  <si>
    <t>445 - Insurance agencies, brokerages, and related activities</t>
  </si>
  <si>
    <t>393 - Wholesale - Professional and commercial equipment and supplies</t>
  </si>
  <si>
    <t>47 - Electric power transmission and distribution</t>
  </si>
  <si>
    <t>476 - Services to buildings</t>
  </si>
  <si>
    <t>60 - Maintenance and repair construction of nonresidential structures</t>
  </si>
  <si>
    <t>436 - Data processing, hosting, and related services</t>
  </si>
  <si>
    <t>517 - Personal care services</t>
  </si>
  <si>
    <t>408 - Retail - Gasoline stores</t>
  </si>
  <si>
    <t>400 - Wholesale - Other nondurable goods merchant wholesalers</t>
  </si>
  <si>
    <t>480 - Elementary and secondary schools</t>
  </si>
  <si>
    <t>398 - Wholesale - Grocery and related product wholesalers</t>
  </si>
  <si>
    <t>433 - Wired telecommunications carriers</t>
  </si>
  <si>
    <t>464 - Scientific research and development services</t>
  </si>
  <si>
    <t>494 - Child day care services</t>
  </si>
  <si>
    <t>440 - Securities and commodity contracts intermediation and brokerage</t>
  </si>
  <si>
    <t>404 - Retail - Electronics and appliance stores</t>
  </si>
  <si>
    <t>236 - Fabricated structural metal manufacturing</t>
  </si>
  <si>
    <t>447 - Other real estate</t>
  </si>
  <si>
    <t>463 - Environmental and other technical consulting services</t>
  </si>
  <si>
    <t>412 - Retail - Miscellaneous store retailers</t>
  </si>
  <si>
    <t>158 - All other petroleum and coal products manufacturing</t>
  </si>
  <si>
    <t>403 - Retail - Furniture and home furnishings stores</t>
  </si>
  <si>
    <t>534 - Other local government enterprises</t>
  </si>
  <si>
    <t>495 - Community food, housing, and other relief services, including rehabilitation services</t>
  </si>
  <si>
    <t>415 - Rail transportation</t>
  </si>
  <si>
    <t>451 - General and consumer goods rental except video tapes and discs</t>
  </si>
  <si>
    <t>203 - Cement manufacturing</t>
  </si>
  <si>
    <t>442 - Other financial investment activities</t>
  </si>
  <si>
    <t>409 - Retail - Clothing and clothing accessories stores</t>
  </si>
  <si>
    <t>61 - Maintenance and repair construction of residential structures</t>
  </si>
  <si>
    <t>410 - Retail - Sporting goods, hobby, musical instrument and book stores</t>
  </si>
  <si>
    <t>504 - Other amusement and recreation industries</t>
  </si>
  <si>
    <t>489 - Other ambulatory health care services</t>
  </si>
  <si>
    <t>48 - Natural gas distribution</t>
  </si>
  <si>
    <t>524 - Labor and civic organizations</t>
  </si>
  <si>
    <t>198 - Brick, tile, and other structural clay product manufacturing</t>
  </si>
  <si>
    <t>450 - Automotive equipment rental and leasing</t>
  </si>
  <si>
    <t>531 - Other state government enterprises</t>
  </si>
  <si>
    <t>467 - Veterinary services</t>
  </si>
  <si>
    <t>423 - Newspaper publishers</t>
  </si>
  <si>
    <t>152 - Printing</t>
  </si>
  <si>
    <t>516 - Personal and household goods repair and maintenance</t>
  </si>
  <si>
    <t>482 - Other educational services</t>
  </si>
  <si>
    <t>392 - Wholesale - Motor vehicle and motor vehicle parts and supplies</t>
  </si>
  <si>
    <t>465 - Advertising, public relations, and related services</t>
  </si>
  <si>
    <t>470 - Office administrative services</t>
  </si>
  <si>
    <t>525 - Private households</t>
  </si>
  <si>
    <t>413 - Retail - Nonstore retailers</t>
  </si>
  <si>
    <t>208 - Lime manufacturing</t>
  </si>
  <si>
    <t>448 - Tenant-occupied housing</t>
  </si>
  <si>
    <t>458 - Specialized design services</t>
  </si>
  <si>
    <t>235 - Prefabricated metal buildings and components manufacturing</t>
  </si>
  <si>
    <t>520 - Other personal services</t>
  </si>
  <si>
    <t>478 - Other support services</t>
  </si>
  <si>
    <t>29 - Sand and gravel mining</t>
  </si>
  <si>
    <t>461 - Other computer related services, including facilities management</t>
  </si>
  <si>
    <t>446 - Funds, trusts, and other financial vehicles</t>
  </si>
  <si>
    <t>481 - Junior colleges, colleges, universities, and professional schools</t>
  </si>
  <si>
    <t>522 - Grantmaking, giving, and social advocacy organizations</t>
  </si>
  <si>
    <t>157 - Petroleum lubricating oil and grease manufacturing</t>
  </si>
  <si>
    <t>473 - Business support services</t>
  </si>
  <si>
    <t>20 - Oil and gas extraction</t>
  </si>
  <si>
    <t>528 - Other federal government enterprises</t>
  </si>
  <si>
    <t>431 - Radio and television broadcasting</t>
  </si>
  <si>
    <t>238 - Metal window and door manufacturing</t>
  </si>
  <si>
    <t>443 - Direct life insurance carriers</t>
  </si>
  <si>
    <t>258 - Fabricated pipe and pipe fitting manufacturing</t>
  </si>
  <si>
    <t>518 - Death care services</t>
  </si>
  <si>
    <t>474 - Travel arrangement and reservation services</t>
  </si>
  <si>
    <t>49 - Water, sewage and other systems</t>
  </si>
  <si>
    <t>135 - Engineered wood member and truss manufacturing</t>
  </si>
  <si>
    <t>452 - Video tape and disc rental</t>
  </si>
  <si>
    <t>197 - Pottery, ceramics, and plumbing fixture manufacturing</t>
  </si>
  <si>
    <t>466 - Photographic services</t>
  </si>
  <si>
    <t>505 - Fitness and recreational sports centers</t>
  </si>
  <si>
    <t>239 - Sheet metal work manufacturing</t>
  </si>
  <si>
    <t>424 - Periodical publishers</t>
  </si>
  <si>
    <t>503 - Gambling industries (except casino hotels)</t>
  </si>
  <si>
    <t>471 - Facilities support services</t>
  </si>
  <si>
    <t>397 - Wholesale - Drugs and druggists’ sundries</t>
  </si>
  <si>
    <t>429 - Motion picture and video industries</t>
  </si>
  <si>
    <t>211 - Cut stone and stone product manufacturing</t>
  </si>
  <si>
    <t>376 - Surgical and medical instrument manufacturing</t>
  </si>
  <si>
    <t>434 - Wireless telecommunications carriers (except satellite)</t>
  </si>
  <si>
    <t>519 - Dry-cleaning and laundry services</t>
  </si>
  <si>
    <t>487 - Medical and diagnostic laboratories</t>
  </si>
  <si>
    <t>205 - Concrete block and brick manufacturing</t>
  </si>
  <si>
    <t>132 - Sawmills</t>
  </si>
  <si>
    <t>432 - Cable and other subscription programming</t>
  </si>
  <si>
    <t>191 - Urethane and other foam product (except polystyrene) manufacturing</t>
  </si>
  <si>
    <t>385 - Sign manufacturing</t>
  </si>
  <si>
    <t>134 - Veneer and plywood manufacturing</t>
  </si>
  <si>
    <t>259 - Other fabricated metal manufacturing</t>
  </si>
  <si>
    <t>215 - Iron and steel mills and ferroalloy manufacturing</t>
  </si>
  <si>
    <t>240 - Ornamental and architectural metal work manufacturing</t>
  </si>
  <si>
    <t>193 - Other plastics product manufacturing</t>
  </si>
  <si>
    <t>38 - Other nonmetallic minerals services</t>
  </si>
  <si>
    <t>430 - Sound recording industries</t>
  </si>
  <si>
    <t>10 - All other crop farming</t>
  </si>
  <si>
    <t>36 - Support activities for oil and gas operations</t>
  </si>
  <si>
    <t>252 - Valve and fittings, other than plumbing, manufacturing</t>
  </si>
  <si>
    <t>496 - Performing arts companies</t>
  </si>
  <si>
    <t>500 - Promoters of performing arts and sports and agents for public figures</t>
  </si>
  <si>
    <t>196 - Other rubber product manufacturing</t>
  </si>
  <si>
    <t>337 - Wiring device manufacturing</t>
  </si>
  <si>
    <t>497 - Commercial Sports Except Racing</t>
  </si>
  <si>
    <t>414 - Air transportation</t>
  </si>
  <si>
    <t>437 - News syndicates, libraries, archives and all other information services</t>
  </si>
  <si>
    <t>506 - Bowling centers</t>
  </si>
  <si>
    <t>523 - Business and professional associations</t>
  </si>
  <si>
    <t>273 - Air purification and ventilation equipment manufacturing</t>
  </si>
  <si>
    <t>247 - Machine shops</t>
  </si>
  <si>
    <t>502 - Amusement parks and arcades</t>
  </si>
  <si>
    <t>19 - Support activities for agriculture and forestry</t>
  </si>
  <si>
    <t>175 - Paint and coating manufacturing</t>
  </si>
  <si>
    <t>250 - Metal coating and nonprecious engraving</t>
  </si>
  <si>
    <t>532 - Local government passenger transit</t>
  </si>
  <si>
    <t>84 - Fluid milk manufacturing</t>
  </si>
  <si>
    <t>277 - Special tool, die, jig, and fixture manufacturing</t>
  </si>
  <si>
    <t>248 - Turned product and screw, nut, and bolt manufacturing</t>
  </si>
  <si>
    <t>16 - Commercial logging</t>
  </si>
  <si>
    <t>251 - Electroplating, anodizing, and coloring metal</t>
  </si>
  <si>
    <t>365 - Wood kitchen cabinet and countertop manufacturing</t>
  </si>
  <si>
    <t>249 - Metal heat treating</t>
  </si>
  <si>
    <t>162 - Other basic inorganic chemical manufacturing</t>
  </si>
  <si>
    <t>501 - Museums, historical sites, zoos, and parks</t>
  </si>
  <si>
    <t>498 - Racing and Track Operation</t>
  </si>
  <si>
    <t>202 - Glass product manufacturing made of purchased glass</t>
  </si>
  <si>
    <t>3 - Vegetable and melon farming</t>
  </si>
  <si>
    <t>178 - Polish and other sanitation good manufacturing</t>
  </si>
  <si>
    <t>105 - Manufactured ice</t>
  </si>
  <si>
    <t>6 - Greenhouse, nursery, and floriculture production</t>
  </si>
  <si>
    <t>426 - Directory, mailing list, and other publishers</t>
  </si>
  <si>
    <t>419 - Pipeline transportation</t>
  </si>
  <si>
    <t>141 - Manufactured home (mobile home) manufacturing</t>
  </si>
  <si>
    <t>93 - Bread and bakery product, except frozen, manufacturing</t>
  </si>
  <si>
    <t>139 - Other millwork, including flooring</t>
  </si>
  <si>
    <t>230 - Crown and closure manufacturing and metal stamping</t>
  </si>
  <si>
    <t>307 - Semiconductor and related device manufacturing</t>
  </si>
  <si>
    <t>185 - Other miscellaneous chemical product manufacturing</t>
  </si>
  <si>
    <t>242 - Metal tank (heavy gauge) manufacturing</t>
  </si>
  <si>
    <t>183 - Custom compounding of purchased resins</t>
  </si>
  <si>
    <t>189 - Laminated plastics plate, sheet (except packaging), and shape manufacturing</t>
  </si>
  <si>
    <t>369 - Institutional furniture manufacturing</t>
  </si>
  <si>
    <t>14 - Animal production, except cattle and poultry and eggs</t>
  </si>
  <si>
    <t>438 - Internet publishing and broadcasting and web search portals</t>
  </si>
  <si>
    <t>280 - Rolling mill and other metalworking machinery manufacturing</t>
  </si>
  <si>
    <t>218 - Steel wire drawing</t>
  </si>
  <si>
    <t>95 - Dry pasta, mixes, and dough manufacturing</t>
  </si>
  <si>
    <t>153 - Support activities for printing</t>
  </si>
  <si>
    <t>246 - Spring and wire product manufacturing</t>
  </si>
  <si>
    <t>2 - Grain farming</t>
  </si>
  <si>
    <t>391 - All other miscellaneous manufacturing</t>
  </si>
  <si>
    <t>15 - Forestry, forest products, and timber tract production</t>
  </si>
  <si>
    <t>37 - Metal mining services</t>
  </si>
  <si>
    <t>87 - Frozen cakes and other pastries manufacturing</t>
  </si>
  <si>
    <t>296 - Fluid power pump and motor manufacturing</t>
  </si>
  <si>
    <t>106 - Breweries</t>
  </si>
  <si>
    <t>227 - Ferrous metal foundries</t>
  </si>
  <si>
    <t>160 - Industrial gas manufacturing</t>
  </si>
  <si>
    <t>200 - Other pressed and blown glass and glassware manufacturing</t>
  </si>
  <si>
    <t>507 - Hotels and motels, including casino hotels</t>
  </si>
  <si>
    <t>314 - Industrial process variable instruments manufacturing</t>
  </si>
  <si>
    <t>217 - Rolled steel shape manufacturing</t>
  </si>
  <si>
    <t>435 - Satellite, telecommunications resellers, and all other telecommunications</t>
  </si>
  <si>
    <t>323 - Lighting fixture manufacturing</t>
  </si>
  <si>
    <t>194 - Tire manufacturing</t>
  </si>
  <si>
    <t>90 - Meat processed from carcasses</t>
  </si>
  <si>
    <t>279 - Machine tool manufacturing</t>
  </si>
  <si>
    <t>163 - Other basic organic chemical manufacturing</t>
  </si>
  <si>
    <t>75 - Chocolate and confectionery manufacturing from cacao beans</t>
  </si>
  <si>
    <t>21 - Coal mining</t>
  </si>
  <si>
    <t>62 - Maintenance and repair construction of highways, streets, bridges, and tunnels</t>
  </si>
  <si>
    <t>97 - Roasted nuts and peanut butter manufacturing</t>
  </si>
  <si>
    <t>297 - Scales, balances, and miscellaneous general purpose machinery manufacturing</t>
  </si>
  <si>
    <t>263 - Mining machinery and equipment manufacturing</t>
  </si>
  <si>
    <t>12 - Dairy cattle and milk production</t>
  </si>
  <si>
    <t>352 - Other motor vehicle parts manufacturing</t>
  </si>
  <si>
    <t>508 - Other accommodations</t>
  </si>
  <si>
    <t>89 - Animal, except poultry, slaughtering</t>
  </si>
  <si>
    <t>269 - All other industrial machinery manufacturing</t>
  </si>
  <si>
    <t>35 - Drilling oil and gas wells</t>
  </si>
  <si>
    <t>232 - Nonferrous forging</t>
  </si>
  <si>
    <t>318 - Irradiation apparatus manufacturing</t>
  </si>
  <si>
    <t>454 - Lessors of nonfinancial intangible assets</t>
  </si>
  <si>
    <t>4 - Fruit farming</t>
  </si>
  <si>
    <t>103 - All other food manufacturing</t>
  </si>
  <si>
    <t>319 - Watch, clock, and other measuring and controlling device manufacturing</t>
  </si>
  <si>
    <t>98 - Other snack food manufacturing</t>
  </si>
  <si>
    <t>381 - Jewelry and silverware manufacturing</t>
  </si>
  <si>
    <t>64 - Other animal food manufacturing</t>
  </si>
  <si>
    <t>231 - Iron and steel forging</t>
  </si>
  <si>
    <t>294 - Industrial process furnace and oven manufacturing</t>
  </si>
  <si>
    <t>344 - Truck trailer manufacturing</t>
  </si>
  <si>
    <t>13 - Poultry and egg production</t>
  </si>
  <si>
    <t>349 - Motor vehicle transmission and power train parts manufacturing</t>
  </si>
  <si>
    <t>384 - Office supplies (except paper) manufacturing</t>
  </si>
  <si>
    <t>228 - Nonferrous metal foundries</t>
  </si>
  <si>
    <t>359 - Railroad rolling stock manufacturing</t>
  </si>
  <si>
    <t>99 - Coffee and tea manufacturing</t>
  </si>
  <si>
    <t>332 - Relay and industrial control manufacturing</t>
  </si>
  <si>
    <t>305 - Printed circuit assembly (electronic assembly) manufacturing</t>
  </si>
  <si>
    <t>310 - Other electronic component manufacturing</t>
  </si>
  <si>
    <t>348 - Motor vehicle electrical and electronic equipment manufacturing</t>
  </si>
  <si>
    <t>91 - Rendering and meat byproduct processing</t>
  </si>
  <si>
    <t>317 - Analytical laboratory instrument manufacturing</t>
  </si>
  <si>
    <t>102 - Spice and extract manufacturing</t>
  </si>
  <si>
    <t>288 - Conveyor and conveying equipment manufacturing</t>
  </si>
  <si>
    <t>76 - Confectionery manufacturing from purchased chocolate</t>
  </si>
  <si>
    <t>302 - Broadcast and wireless communications equipment manufacturing</t>
  </si>
  <si>
    <t>226 - Secondary processing of other nonferrous metals</t>
  </si>
  <si>
    <t>224 - Copper rolling, drawing, extruding and alloying</t>
  </si>
  <si>
    <t>11 - Beef cattle ranching and farming, including feedlots and dual-purpose ranching and farming</t>
  </si>
  <si>
    <t>308 - Capacitor, resistor, coil, transformer, and other inductor manufacturing</t>
  </si>
  <si>
    <t>63 - Dog and cat food manufacturing</t>
  </si>
  <si>
    <t>377 - Surgical appliance and supplies manufacturing</t>
  </si>
  <si>
    <t>172 - Pharmaceutical preparation manufacturing</t>
  </si>
  <si>
    <t>180 - Toilet preparation manufacturing</t>
  </si>
  <si>
    <t>5 - Tree nut farming</t>
  </si>
  <si>
    <t>311 - Electromedical and electrotherapeutic apparatus manufacturing</t>
  </si>
  <si>
    <t>339 - All other miscellaneous electrical equipment and component manufacturing</t>
  </si>
  <si>
    <t>285 - Pump and pumping equipment manufacturing</t>
  </si>
  <si>
    <t>222 - Other aluminum rolling, drawing and extruding</t>
  </si>
  <si>
    <t>125 - Men's and boys' cut and sew apparel manufacturing</t>
  </si>
  <si>
    <t>126 - Women's and girls' cut and sew apparel manufacturing</t>
  </si>
  <si>
    <t>124 - Cut and sew apparel contractors</t>
  </si>
  <si>
    <t>380 - Dental laboratories</t>
  </si>
  <si>
    <t>123 - Other apparel knitting mills</t>
  </si>
  <si>
    <t>301 - Telephone apparatus manufacturing</t>
  </si>
  <si>
    <t>107 - Wineries</t>
  </si>
  <si>
    <t>127 - Other cut and sew apparel manufacturing</t>
  </si>
  <si>
    <t>128 - Apparel accessories and other apparel manufacturing</t>
  </si>
  <si>
    <t>122 - Hosiery and sock mills</t>
  </si>
  <si>
    <t>1 - Oilseed farming</t>
  </si>
  <si>
    <t>300 - Computer terminals and other computer peripheral equipment manufacturing</t>
  </si>
  <si>
    <t>100 - Flavoring syrup and concentrate manufacturing</t>
  </si>
  <si>
    <t>101 - Mayonnaise, dressing, and sauce manufacturing</t>
  </si>
  <si>
    <t>104 - Bottled and canned soft drinks &amp; water</t>
  </si>
  <si>
    <t>108 - Distilleries</t>
  </si>
  <si>
    <t>109 - Tobacco product manufacturing</t>
  </si>
  <si>
    <t>110 - Fiber, yarn, and thread mills</t>
  </si>
  <si>
    <t>111 - Broadwoven fabric mills</t>
  </si>
  <si>
    <t>112 - Narrow fabric mills and schiffli machine embroidery</t>
  </si>
  <si>
    <t>113 - Nonwoven fabric mills</t>
  </si>
  <si>
    <t>114 - Knit fabric mills</t>
  </si>
  <si>
    <t>115 - Textile and fabric finishing mills</t>
  </si>
  <si>
    <t>116 - Fabric coating mills</t>
  </si>
  <si>
    <t>117 - Carpet and rug mills</t>
  </si>
  <si>
    <t>118 - Curtain and linen mills</t>
  </si>
  <si>
    <t>119 - Textile bag and canvas mills</t>
  </si>
  <si>
    <t>120 - Rope, cordage, twine, tire cord and tire fabric mills</t>
  </si>
  <si>
    <t>121 - Other textile product mills</t>
  </si>
  <si>
    <t>129 - Leather and hide tanning and finishing</t>
  </si>
  <si>
    <t>130 - Footwear manufacturing</t>
  </si>
  <si>
    <t>131 - Other leather and allied product manufacturing</t>
  </si>
  <si>
    <t>133 - Wood preservation</t>
  </si>
  <si>
    <t>136 - Reconstituted wood product manufacturing</t>
  </si>
  <si>
    <t>137 - Wood windows and door manufacturing</t>
  </si>
  <si>
    <t>138 - Cut stock, resawing lumber, and planing</t>
  </si>
  <si>
    <t>140 - Wood container and pallet manufacturing</t>
  </si>
  <si>
    <t>142 - Prefabricated wood building manufacturing</t>
  </si>
  <si>
    <t>143 - All other miscellaneous wood product manufacturing</t>
  </si>
  <si>
    <t>144 - Pulp mills</t>
  </si>
  <si>
    <t>145 - Paper mills</t>
  </si>
  <si>
    <t>146 - Paperboard mills</t>
  </si>
  <si>
    <t>147 - Paperboard container manufacturing</t>
  </si>
  <si>
    <t>148 - Paper bag and coated and treated paper manufacturing</t>
  </si>
  <si>
    <t>149 - Stationery product manufacturing</t>
  </si>
  <si>
    <t>150 - Sanitary paper product manufacturing</t>
  </si>
  <si>
    <t>151 - All other converted paper product manufacturing</t>
  </si>
  <si>
    <t>154 - Petroleum refineries</t>
  </si>
  <si>
    <t>156 - Asphalt shingle and coating materials manufacturing</t>
  </si>
  <si>
    <t>159 - Petrochemical manufacturing</t>
  </si>
  <si>
    <t>161 - Synthetic dye and pigment manufacturing</t>
  </si>
  <si>
    <t>164 - Plastics material and resin manufacturing</t>
  </si>
  <si>
    <t>165 - Synthetic rubber manufacturing</t>
  </si>
  <si>
    <t>166 - Artificial and synthetic fibers and filaments manufacturing</t>
  </si>
  <si>
    <t>167 - Nitrogenous fertilizer manufacturing</t>
  </si>
  <si>
    <t>168 - Phosphatic fertilizer manufacturing</t>
  </si>
  <si>
    <t>169 - Fertilizer mixing</t>
  </si>
  <si>
    <t>17 - Commercial fishing</t>
  </si>
  <si>
    <t>170 - Pesticide and other agricultural chemical manufacturing</t>
  </si>
  <si>
    <t>171 - Medicinal and botanical manufacturing</t>
  </si>
  <si>
    <t>173 - In-vitro diagnostic substance manufacturing</t>
  </si>
  <si>
    <t>174 - Biological product (except diagnostic) manufacturing</t>
  </si>
  <si>
    <t>176 - Adhesive manufacturing</t>
  </si>
  <si>
    <t>177 - Soap and other detergent manufacturing</t>
  </si>
  <si>
    <t>179 - Surface active agent manufacturing</t>
  </si>
  <si>
    <t>18 - Commercial hunting and trapping</t>
  </si>
  <si>
    <t>181 - Printing ink manufacturing</t>
  </si>
  <si>
    <t>182 - Explosives manufacturing</t>
  </si>
  <si>
    <t>184 - Photographic film and chemical manufacturing</t>
  </si>
  <si>
    <t>186 - Plastics packaging materials and unlaminated film and sheet manufacturing</t>
  </si>
  <si>
    <t>187 - Unlaminated plastics profile shape manufacturing</t>
  </si>
  <si>
    <t>188 - Plastics pipe and pipe fitting manufacturing</t>
  </si>
  <si>
    <t>190 - Polystyrene foam product manufacturing</t>
  </si>
  <si>
    <t>192 - Plastics bottle manufacturing</t>
  </si>
  <si>
    <t>195 - Rubber and plastics hoses and belting manufacturing</t>
  </si>
  <si>
    <t>199 - Flat glass manufacturing</t>
  </si>
  <si>
    <t>201 - Glass container manufacturing</t>
  </si>
  <si>
    <t>206 - Concrete pipe manufacturing</t>
  </si>
  <si>
    <t>209 - Gypsum product manufacturing</t>
  </si>
  <si>
    <t>210 - Abrasive product manufacturing</t>
  </si>
  <si>
    <t>212 - Ground or treated mineral and earth manufacturing</t>
  </si>
  <si>
    <t>213 - Mineral wool manufacturing</t>
  </si>
  <si>
    <t>214 - Miscellaneous nonmetallic mineral products manufacturing</t>
  </si>
  <si>
    <t>216 - Iron, steel pipe and tube manufacturing from purchased steel</t>
  </si>
  <si>
    <t>219 - Alumina refining and primary aluminum production</t>
  </si>
  <si>
    <t>22 - Copper, nickel, lead, and zinc mining</t>
  </si>
  <si>
    <t>220 - Secondary smelting and alloying of aluminum</t>
  </si>
  <si>
    <t>221 - Aluminum sheet, plate, and foil manufacturing</t>
  </si>
  <si>
    <t>223 - Nonferrous metal (exc aluminum) smelting and refining</t>
  </si>
  <si>
    <t>225 - Nonferrous metal, except copper and aluminum, shaping</t>
  </si>
  <si>
    <t>229 - Custom roll forming</t>
  </si>
  <si>
    <t>23 - Iron ore mining</t>
  </si>
  <si>
    <t>233 - Cutlery, utensil, pot, and pan manufacturing</t>
  </si>
  <si>
    <t>234 - Handtool manufacturing</t>
  </si>
  <si>
    <t>237 - Plate work manufacturing</t>
  </si>
  <si>
    <t>24 - Gold ore mining</t>
  </si>
  <si>
    <t>241 - Power boiler and heat exchanger manufacturing</t>
  </si>
  <si>
    <t>243 - Metal cans manufacturing</t>
  </si>
  <si>
    <t>244 - Metal barrels, drums and pails manufacturing</t>
  </si>
  <si>
    <t>245 - Hardware manufacturing</t>
  </si>
  <si>
    <t>25 - Silver ore mining</t>
  </si>
  <si>
    <t>253 - Plumbing fixture fitting and trim manufacturing</t>
  </si>
  <si>
    <t>254 - Ball and roller bearing manufacturing</t>
  </si>
  <si>
    <t>255 - Small arms ammunition manufacturing</t>
  </si>
  <si>
    <t>256 - Ammunition, except for small arms, manufacturing</t>
  </si>
  <si>
    <t>257 - Small arms, ordnance, and accessories manufacturing</t>
  </si>
  <si>
    <t>26 - Uranium-radium-vanadium ore mining</t>
  </si>
  <si>
    <t>260 - Farm machinery and equipment manufacturing</t>
  </si>
  <si>
    <t>261 - Lawn and garden equipment manufacturing</t>
  </si>
  <si>
    <t>262 - Construction machinery manufacturing</t>
  </si>
  <si>
    <t>264 - Oil and gas field machinery and equipment manufacturing</t>
  </si>
  <si>
    <t>265 - Semiconductor machinery manufacturing</t>
  </si>
  <si>
    <t>266 - Food product machinery manufacturing</t>
  </si>
  <si>
    <t>267 - Sawmill, woodworking, and paper machinery</t>
  </si>
  <si>
    <t>268 - Printing machinery and equipment manufacturing</t>
  </si>
  <si>
    <t>27 - Other metal ore mining</t>
  </si>
  <si>
    <t>270 - Optical instrument and lens manufacturing</t>
  </si>
  <si>
    <t>271 - Photographic and photocopying equipment manufacturing</t>
  </si>
  <si>
    <t>272 - Other commercial service industry machinery manufacturing</t>
  </si>
  <si>
    <t>274 - Heating equipment (except warm air furnaces) manufacturing</t>
  </si>
  <si>
    <t>275 - Air conditioning, refrigeration, and warm air heating equipment manufacturing</t>
  </si>
  <si>
    <t>276 - Industrial mold manufacturing</t>
  </si>
  <si>
    <t>278 - Cutting tool and machine tool accessory manufacturing</t>
  </si>
  <si>
    <t>281 - Turbine and turbine generator set units manufacturing</t>
  </si>
  <si>
    <t>282 - Speed changer, industrial high-speed drive, and gear manufacturing</t>
  </si>
  <si>
    <t>283 - Mechanical power transmission equipment manufacturing</t>
  </si>
  <si>
    <t>284 - Other engine equipment manufacturing</t>
  </si>
  <si>
    <t>286 - Air and gas compressor manufacturing</t>
  </si>
  <si>
    <t>287 - Elevator and moving stairway manufacturing</t>
  </si>
  <si>
    <t>289 - Overhead cranes, hoists, and monorail systems manufacturing</t>
  </si>
  <si>
    <t>290 - Industrial truck, trailer, and stacker manufacturing</t>
  </si>
  <si>
    <t>291 - Power-driven handtool manufacturing</t>
  </si>
  <si>
    <t>292 - Welding and soldering equipment manufacturing</t>
  </si>
  <si>
    <t>293 - Packaging machinery manufacturing</t>
  </si>
  <si>
    <t>295 - Fluid power cylinder and actuator manufacturing</t>
  </si>
  <si>
    <t>298 - Electronic computer manufacturing</t>
  </si>
  <si>
    <t>299 - Computer storage device manufacturing</t>
  </si>
  <si>
    <t>30 - Other clay, ceramic, refractory minerals mining</t>
  </si>
  <si>
    <t>303 - Other communications equipment manufacturing</t>
  </si>
  <si>
    <t>304 - Audio and video equipment manufacturing</t>
  </si>
  <si>
    <t>306 - Bare printed circuit board manufacturing</t>
  </si>
  <si>
    <t>309 - Electronic connector manufacturing</t>
  </si>
  <si>
    <t>31 - Potash, soda, and borate mineral mining</t>
  </si>
  <si>
    <t>312 - Search, detection, and navigation instruments manufacturing</t>
  </si>
  <si>
    <t>313 - Automatic environmental control manufacturing</t>
  </si>
  <si>
    <t>315 - Totalizing fluid meter and counting device manufacturing</t>
  </si>
  <si>
    <t>316 - Electricity and signal testing instruments manufacturing</t>
  </si>
  <si>
    <t>32 - Phosphate rock mining</t>
  </si>
  <si>
    <t>320 - Blank magnetic and optical recording media manufacturing</t>
  </si>
  <si>
    <t>321 - Software and other prerecorded and record reproducing</t>
  </si>
  <si>
    <t>322 - Electric lamp bulb and part manufacturing</t>
  </si>
  <si>
    <t>324 - Small electrical appliance manufacturing</t>
  </si>
  <si>
    <t>325 - Household cooking appliance manufacturing</t>
  </si>
  <si>
    <t>326 - Household refrigerator and home freezer manufacturing</t>
  </si>
  <si>
    <t>327 - Household laundry equipment manufacturing</t>
  </si>
  <si>
    <t>328 - Other major household appliance manufacturing</t>
  </si>
  <si>
    <t>329 - Power, distribution, and specialty transformer manufacturing</t>
  </si>
  <si>
    <t>33 - Other chemical and fertilizer mineral mining</t>
  </si>
  <si>
    <t>330 - Motor and generator manufacturing</t>
  </si>
  <si>
    <t>331 - Switchgear and switchboard apparatus manufacturing</t>
  </si>
  <si>
    <t>333 - Storage battery manufacturing</t>
  </si>
  <si>
    <t>334 - Primary battery manufacturing</t>
  </si>
  <si>
    <t>335 - Fiber optic cable manufacturing</t>
  </si>
  <si>
    <t>336 - Other communication and energy wire manufacturing</t>
  </si>
  <si>
    <t>338 - Carbon and graphite product manufacturing</t>
  </si>
  <si>
    <t>34 - Other nonmetallic minerals</t>
  </si>
  <si>
    <t>340 - Automobile manufacturing</t>
  </si>
  <si>
    <t>341 - Light truck and utility vehicle manufacturing</t>
  </si>
  <si>
    <t>342 - Heavy duty truck manufacturing</t>
  </si>
  <si>
    <t>343 - Motor vehicle body manufacturing</t>
  </si>
  <si>
    <t>345 - Motor home manufacturing</t>
  </si>
  <si>
    <t>346 - Travel trailer and camper manufacturing</t>
  </si>
  <si>
    <t>347 - Motor vehicle gasoline engine and engine parts manufacturing</t>
  </si>
  <si>
    <t>350 - Motor vehicle seating and interior trim manufacturing</t>
  </si>
  <si>
    <t>351 - Motor vehicle metal stamping</t>
  </si>
  <si>
    <t>353 - Motor vehicle steering, suspension component (except spring), and brake systems manufacturing</t>
  </si>
  <si>
    <t>354 - Aircraft manufacturing</t>
  </si>
  <si>
    <t>355 - Aircraft engine and engine parts manufacturing</t>
  </si>
  <si>
    <t>356 - Other aircraft parts and auxiliary equipment manufacturing</t>
  </si>
  <si>
    <t>357 - Guided missile and space vehicle manufacturing</t>
  </si>
  <si>
    <t>358 - Propulsion units and parts for space vehicles and guided missiles manufacturing</t>
  </si>
  <si>
    <t>360 - Ship building and repairing</t>
  </si>
  <si>
    <t>361 - Boat building</t>
  </si>
  <si>
    <t>362 - Motorcycle, bicycle, and parts manufacturing</t>
  </si>
  <si>
    <t>363 - Military armored vehicle, tank, and tank component manufacturing</t>
  </si>
  <si>
    <t>364 - All other transportation equipment manufacturing</t>
  </si>
  <si>
    <t>366 - Upholstered household furniture manufacturing</t>
  </si>
  <si>
    <t>367 - Nonupholstered wood household furniture manufacturing</t>
  </si>
  <si>
    <t>368 - Other household nonupholstered furniture manufacturing</t>
  </si>
  <si>
    <t>370 - Wood office furniture manufacturing</t>
  </si>
  <si>
    <t>371 - Custom architectural woodwork and millwork</t>
  </si>
  <si>
    <t>372 - Office furniture, except wood, manufacturing</t>
  </si>
  <si>
    <t>373 - Showcase, partition, shelving, and locker manufacturing</t>
  </si>
  <si>
    <t>374 - Mattress manufacturing</t>
  </si>
  <si>
    <t>375 - Blind and shade manufacturing</t>
  </si>
  <si>
    <t>378 - Dental equipment and supplies manufacturing</t>
  </si>
  <si>
    <t>379 - Ophthalmic goods manufacturing</t>
  </si>
  <si>
    <t>382 - Sporting and athletic goods manufacturing</t>
  </si>
  <si>
    <t>383 - Doll, toy, and game manufacturing</t>
  </si>
  <si>
    <t>386 - Gasket, packing, and sealing device manufacturing</t>
  </si>
  <si>
    <t>387 - Musical instrument manufacturing</t>
  </si>
  <si>
    <t>388 - Fasteners, buttons, needles, and pins manufacturing</t>
  </si>
  <si>
    <t>389 - Broom, brush, and mop manufacturing</t>
  </si>
  <si>
    <t>39 - Electric power generation - Hydroelectric</t>
  </si>
  <si>
    <t>390 - Burial casket manufacturing</t>
  </si>
  <si>
    <t>40 - Electric power generation - Fossil  fuel</t>
  </si>
  <si>
    <t>41 - Electric power generation - Nuclear</t>
  </si>
  <si>
    <t>416 - Water transportation</t>
  </si>
  <si>
    <t>42 - Electric power generation - Solar</t>
  </si>
  <si>
    <t>425 - Book publishers</t>
  </si>
  <si>
    <t>427 - Greeting card publishing</t>
  </si>
  <si>
    <t>43 - Electric power generation - Wind</t>
  </si>
  <si>
    <t>44 - Electric power generation - Geothermal</t>
  </si>
  <si>
    <t>449 - Owner-occupied dwellings</t>
  </si>
  <si>
    <t>45 - Electric power generation - Biomass</t>
  </si>
  <si>
    <t>46 - Electric power generation - All other</t>
  </si>
  <si>
    <t>499 - Independent artists, writers, and performers</t>
  </si>
  <si>
    <t>50 - Construction of new health care structures</t>
  </si>
  <si>
    <t>51 - Construction of new manufacturing structures</t>
  </si>
  <si>
    <t>52 - Construction of new power and communication structures</t>
  </si>
  <si>
    <t>527 - Federal electric utilities</t>
  </si>
  <si>
    <t>529 - State government passenger transit</t>
  </si>
  <si>
    <t>53 - Construction of new educational and vocational structures</t>
  </si>
  <si>
    <t>530 - State government electric utilities</t>
  </si>
  <si>
    <t>533 - Local government electric utilities</t>
  </si>
  <si>
    <t>535 - * Not an industry (Used and secondhand goods)</t>
  </si>
  <si>
    <t>536 - * Not an industry (Scrap)</t>
  </si>
  <si>
    <t>537 - * Not an industry (Rest of world adjustment)</t>
  </si>
  <si>
    <t>538 - * Not an industry (Noncomparable foreign imports)</t>
  </si>
  <si>
    <t>539 - * Employment and payroll of state govt, education</t>
  </si>
  <si>
    <t>540 - * Employment and payroll of state govt, hospitals and health services</t>
  </si>
  <si>
    <t>541 - * Employment and payroll of state govt, other services</t>
  </si>
  <si>
    <t>542 - * Employment and payroll of local govt, education</t>
  </si>
  <si>
    <t>543 - * Employment and payroll of local govt, hospitals and health services</t>
  </si>
  <si>
    <t>544 - * Employment and payroll of local govt, other services</t>
  </si>
  <si>
    <t>545 - * Employment and payroll of federal govt, military</t>
  </si>
  <si>
    <t>546 - * Employment and payroll of federal govt, non-military</t>
  </si>
  <si>
    <t>55 - Construction of new commercial structures, including farm structures</t>
  </si>
  <si>
    <t>56 - Construction of other new nonresidential structures</t>
  </si>
  <si>
    <t>57 - Construction of new single-family residential structures</t>
  </si>
  <si>
    <t>58 - Construction of new multifamily residential structures</t>
  </si>
  <si>
    <t>65 - Flour milling</t>
  </si>
  <si>
    <t>66 - Rice milling</t>
  </si>
  <si>
    <t>67 - Malt manufacturing</t>
  </si>
  <si>
    <t>68 - Wet corn milling</t>
  </si>
  <si>
    <t>69 - Soybean and other oilseed processing</t>
  </si>
  <si>
    <t>7 - Tobacco farming</t>
  </si>
  <si>
    <t>70 - Fats and oils refining and blending</t>
  </si>
  <si>
    <t>71 - Breakfast cereal manufacturing</t>
  </si>
  <si>
    <t>72 - Beet sugar manufacturing</t>
  </si>
  <si>
    <t>73 - Sugar cane mills and refining</t>
  </si>
  <si>
    <t>74 - Nonchocolate confectionery manufacturing</t>
  </si>
  <si>
    <t>77 - Frozen fruits, juices and vegetables manufacturing</t>
  </si>
  <si>
    <t>78 - Frozen specialties manufacturing</t>
  </si>
  <si>
    <t>79 - Canned fruits and vegetables manufacturing</t>
  </si>
  <si>
    <t>8 - Cotton farming</t>
  </si>
  <si>
    <t>80 - Canned specialties</t>
  </si>
  <si>
    <t>81 - Dehydrated food products manufacturing</t>
  </si>
  <si>
    <t>82 - Cheese manufacturing</t>
  </si>
  <si>
    <t>83 - Dry, condensed, and evaporated dairy product manufacturing</t>
  </si>
  <si>
    <t>85 - Creamery butter manufacturing</t>
  </si>
  <si>
    <t>86 - Ice cream and frozen dessert manufacturing</t>
  </si>
  <si>
    <t>88 - Poultry processing</t>
  </si>
  <si>
    <t>9 - Sugarcane and sugar beet farming</t>
  </si>
  <si>
    <t>92 - Seafood product preparation and packaging</t>
  </si>
  <si>
    <t>94 - Cookie and cracker manufacturing</t>
  </si>
  <si>
    <t>96 - Tortilla manufacturing</t>
  </si>
  <si>
    <t>59 - Construction of other new residential structures</t>
  </si>
  <si>
    <t>GATEWAY 228 CAPACITY &amp; SAFETY IMPROVEMENTS - THREE DEGREE AND FREEDOM ROAD PROJECT
VALUE ADDED - EMPLOYEE COMPENSATION</t>
  </si>
  <si>
    <t>Social Insurance Tax- Employee Contribution</t>
  </si>
  <si>
    <t>Social Insurance Tax- Employer Contribution</t>
  </si>
  <si>
    <t>TOPI: Motor Vehicle License</t>
  </si>
  <si>
    <t>TOPI: Special Assessments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</si>
</sst>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Red]\(\$#,##0\)"/>
    <numFmt numFmtId="169" formatCode="\$#,##0.00;\$\(#,##0.00\)"/>
    <numFmt numFmtId="171" formatCode="#,##0;\(#,##0\)"/>
  </numFmts>
  <fonts count="47"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theme="1"/>
      <name val="Garamond"/>
      <family val="1"/>
    </font>
    <font>
      <b/>
      <sz val="18"/>
      <name val="Garamond"/>
      <family val="1"/>
    </font>
    <font>
      <b/>
      <sz val="14"/>
      <name val="Garamond"/>
      <family val="1"/>
    </font>
    <font>
      <sz val="11"/>
      <name val="Garamond"/>
      <family val="1"/>
    </font>
    <font>
      <vertAlign val="superscript"/>
      <sz val="11"/>
      <name val="Garamond"/>
      <family val="1"/>
    </font>
    <font>
      <b/>
      <sz val="11"/>
      <name val="Garamond"/>
      <family val="1"/>
    </font>
    <font>
      <b/>
      <vertAlign val="superscript"/>
      <sz val="11"/>
      <name val="Garamond"/>
      <family val="1"/>
    </font>
    <font>
      <i/>
      <sz val="11"/>
      <name val="Garamond"/>
      <family val="1"/>
    </font>
    <font>
      <vertAlign val="superscript"/>
      <sz val="8"/>
      <name val="Garamond"/>
      <family val="1"/>
    </font>
    <font>
      <i/>
      <sz val="8"/>
      <name val="Garamond"/>
      <family val="1"/>
    </font>
    <font>
      <i/>
      <vertAlign val="superscript"/>
      <sz val="8"/>
      <name val="Garamond"/>
      <family val="1"/>
    </font>
    <font>
      <sz val="8"/>
      <name val="Garamond"/>
      <family val="1"/>
    </font>
    <font>
      <i/>
      <u/>
      <sz val="8"/>
      <name val="Garamond"/>
      <family val="1"/>
    </font>
    <font>
      <sz val="8"/>
      <color theme="1"/>
      <name val="Arial"/>
      <family val="2"/>
    </font>
    <font>
      <sz val="14"/>
      <color theme="1"/>
      <name val="Calibri"/>
      <family val="2"/>
      <scheme val="minor"/>
    </font>
    <font>
      <sz val="11"/>
      <color theme="1"/>
      <name val="Calibri"/>
      <scheme val="minor"/>
    </font>
    <font>
      <sz val="11"/>
      <color rgb="FF000000"/>
      <name val="Calibri"/>
      <family val="2"/>
    </font>
    <font>
      <sz val="10"/>
      <color theme="1"/>
      <name val="Calibri"/>
      <family val="2"/>
      <scheme val="minor"/>
    </font>
    <font>
      <b/>
      <sz val="11"/>
      <color rgb="FF000000"/>
      <name val="Calibri"/>
      <family val="2"/>
    </font>
    <font>
      <b/>
      <sz val="14"/>
      <color theme="1"/>
      <name val="Cambria"/>
      <family val="1"/>
      <scheme val="major"/>
    </font>
    <font>
      <b/>
      <sz val="11"/>
      <color rgb="FFFFFFFF"/>
      <name val="Cambria"/>
      <family val="1"/>
      <scheme val="major"/>
    </font>
    <font>
      <sz val="11"/>
      <color rgb="FFFFFFFF"/>
      <name val="Cambria"/>
      <family val="1"/>
      <scheme val="major"/>
    </font>
    <font>
      <sz val="11"/>
      <color rgb="FF1E1E1E"/>
      <name val="Calibri"/>
      <family val="2"/>
      <scheme val="minor"/>
    </font>
    <font>
      <b/>
      <sz val="10"/>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sz val="11"/>
      <color theme="1"/>
      <name val="Arial"/>
      <family val="2"/>
    </font>
    <font>
      <b/>
      <sz val="12"/>
      <color theme="1"/>
      <name val="Garamond"/>
      <family val="1"/>
    </font>
    <font>
      <sz val="10"/>
      <color theme="1"/>
      <name val="Garamond"/>
      <family val="1"/>
    </font>
    <font>
      <sz val="10"/>
      <color rgb="FF000000"/>
      <name val="Calibri"/>
      <family val="2"/>
    </font>
    <font>
      <b/>
      <sz val="10"/>
      <color rgb="FF000000"/>
      <name val="Calibri"/>
      <family val="2"/>
    </font>
    <font>
      <sz val="16"/>
      <color theme="1"/>
      <name val="Garamond"/>
      <family val="1"/>
    </font>
    <font>
      <sz val="9"/>
      <color theme="1"/>
      <name val="Calibri"/>
      <family val="2"/>
      <scheme val="minor"/>
    </font>
    <font>
      <sz val="8"/>
      <color theme="1"/>
      <name val="Calibri"/>
      <family val="2"/>
      <scheme val="minor"/>
    </font>
    <font>
      <sz val="16"/>
      <color theme="1"/>
      <name val="Calibri"/>
      <family val="2"/>
      <scheme val="minor"/>
    </font>
    <font>
      <sz val="11"/>
      <color theme="1"/>
      <name val="Calibri"/>
      <family val="2"/>
    </font>
    <font>
      <b/>
      <sz val="11"/>
      <color theme="1"/>
      <name val="Calibri"/>
      <family val="2"/>
    </font>
    <font>
      <sz val="10"/>
      <color indexed="8"/>
      <name val="Calibri"/>
      <family val="2"/>
    </font>
    <font>
      <b/>
      <sz val="10"/>
      <color indexed="8"/>
      <name val="Calibri"/>
      <family val="2"/>
    </font>
    <font>
      <sz val="10"/>
      <color theme="1"/>
      <name val="Calibri"/>
      <family val="2"/>
    </font>
    <font>
      <sz val="14"/>
      <color theme="1"/>
      <name val="Cambria"/>
      <family val="1"/>
      <scheme val="major"/>
    </font>
    <font>
      <b/>
      <sz val="11"/>
      <color theme="1"/>
      <name val="Garamond"/>
      <family val="1"/>
    </font>
  </fonts>
  <fills count="13">
    <fill>
      <patternFill patternType="none"/>
    </fill>
    <fill>
      <patternFill patternType="gray125"/>
    </fill>
    <fill>
      <patternFill patternType="solid">
        <fgColor theme="6" tint="0.39997558519241921"/>
        <bgColor indexed="64"/>
      </patternFill>
    </fill>
    <fill>
      <patternFill patternType="solid">
        <fgColor rgb="FFF0F0F0"/>
        <bgColor indexed="64"/>
      </patternFill>
    </fill>
    <fill>
      <patternFill patternType="solid">
        <fgColor rgb="FF262261"/>
        <bgColor indexed="64"/>
      </patternFill>
    </fill>
    <fill>
      <patternFill patternType="solid">
        <fgColor rgb="FF8CC64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tint="0.79998168889431442"/>
        <bgColor indexed="64"/>
      </patternFill>
    </fill>
  </fills>
  <borders count="31">
    <border>
      <left/>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606060"/>
      </left>
      <right style="medium">
        <color rgb="FF606060"/>
      </right>
      <top style="medium">
        <color rgb="FF606060"/>
      </top>
      <bottom style="medium">
        <color rgb="FF606060"/>
      </bottom>
      <diagonal/>
    </border>
    <border>
      <left style="medium">
        <color rgb="FF606060"/>
      </left>
      <right/>
      <top style="medium">
        <color rgb="FF606060"/>
      </top>
      <bottom style="medium">
        <color rgb="FF606060"/>
      </bottom>
      <diagonal/>
    </border>
    <border>
      <left/>
      <right style="medium">
        <color rgb="FF606060"/>
      </right>
      <top style="medium">
        <color rgb="FF606060"/>
      </top>
      <bottom style="medium">
        <color rgb="FF606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thin">
        <color auto="1"/>
      </top>
      <bottom style="double">
        <color auto="1"/>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3" fillId="0" borderId="0" applyFont="0" applyFill="0" applyBorder="0" applyAlignment="0" applyProtection="0"/>
    <xf numFmtId="4"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3" fillId="0" borderId="0">
      <alignment vertical="top"/>
    </xf>
    <xf numFmtId="9" fontId="1" fillId="0" borderId="0" applyFont="0" applyFill="0" applyBorder="0" applyAlignment="0" applyProtection="0"/>
    <xf numFmtId="9" fontId="3" fillId="0" borderId="0" applyFont="0" applyFill="0" applyBorder="0" applyAlignment="0" applyProtection="0"/>
    <xf numFmtId="0" fontId="1" fillId="0" borderId="0"/>
    <xf numFmtId="0" fontId="19" fillId="0" borderId="0"/>
    <xf numFmtId="9" fontId="1" fillId="0" borderId="0" applyFont="0" applyFill="0" applyBorder="0" applyAlignment="0" applyProtection="0"/>
    <xf numFmtId="0" fontId="40" fillId="0" borderId="0"/>
    <xf numFmtId="43"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cellStyleXfs>
  <cellXfs count="366">
    <xf numFmtId="0" fontId="0" fillId="0" borderId="0" xfId="0"/>
    <xf numFmtId="0" fontId="7" fillId="0" borderId="4" xfId="0" applyFont="1" applyFill="1" applyBorder="1" applyAlignment="1" applyProtection="1">
      <alignment vertical="center"/>
      <protection locked="0"/>
    </xf>
    <xf numFmtId="0" fontId="7" fillId="0" borderId="4" xfId="0" applyFont="1" applyFill="1" applyBorder="1" applyAlignment="1" applyProtection="1">
      <alignment horizontal="right" vertical="center" wrapText="1"/>
      <protection locked="0"/>
    </xf>
    <xf numFmtId="49" fontId="8" fillId="0" borderId="4" xfId="0" applyNumberFormat="1" applyFont="1" applyFill="1" applyBorder="1" applyAlignment="1" applyProtection="1">
      <alignment horizontal="center" vertical="center"/>
      <protection locked="0"/>
    </xf>
    <xf numFmtId="0" fontId="9" fillId="0" borderId="0" xfId="0" applyFont="1" applyFill="1" applyBorder="1" applyProtection="1">
      <protection locked="0"/>
    </xf>
    <xf numFmtId="0" fontId="9" fillId="0" borderId="0" xfId="0" applyFont="1" applyFill="1" applyBorder="1" applyAlignment="1" applyProtection="1">
      <alignment horizontal="right"/>
      <protection locked="0"/>
    </xf>
    <xf numFmtId="0" fontId="7" fillId="0" borderId="0" xfId="0" applyFont="1" applyFill="1" applyBorder="1" applyProtection="1">
      <protection locked="0"/>
    </xf>
    <xf numFmtId="0" fontId="7" fillId="0" borderId="0" xfId="0" applyFont="1" applyFill="1" applyBorder="1" applyAlignment="1" applyProtection="1">
      <alignment horizontal="left" indent="1"/>
      <protection locked="0"/>
    </xf>
    <xf numFmtId="0" fontId="7" fillId="0" borderId="0" xfId="0" applyFont="1" applyFill="1" applyBorder="1" applyAlignment="1" applyProtection="1">
      <alignment horizontal="left" indent="2"/>
      <protection locked="0"/>
    </xf>
    <xf numFmtId="164" fontId="7" fillId="0" borderId="0" xfId="1" applyNumberFormat="1" applyFont="1" applyFill="1" applyBorder="1" applyProtection="1">
      <protection locked="0"/>
    </xf>
    <xf numFmtId="164" fontId="7" fillId="0" borderId="0" xfId="1" applyNumberFormat="1" applyFont="1" applyFill="1" applyBorder="1" applyAlignment="1" applyProtection="1">
      <alignment horizontal="left" indent="1"/>
      <protection locked="0"/>
    </xf>
    <xf numFmtId="164" fontId="8" fillId="0" borderId="0" xfId="1" quotePrefix="1" applyNumberFormat="1" applyFont="1" applyFill="1" applyBorder="1" applyAlignment="1" applyProtection="1">
      <protection locked="0"/>
    </xf>
    <xf numFmtId="0" fontId="9" fillId="0" borderId="0" xfId="0" applyFont="1" applyFill="1" applyBorder="1" applyAlignment="1" applyProtection="1">
      <alignment horizontal="left" indent="3"/>
      <protection locked="0"/>
    </xf>
    <xf numFmtId="0" fontId="9" fillId="0" borderId="0" xfId="0" applyFont="1" applyFill="1" applyBorder="1" applyAlignment="1" applyProtection="1">
      <alignment horizontal="left" indent="1"/>
      <protection locked="0"/>
    </xf>
    <xf numFmtId="165" fontId="7" fillId="0" borderId="0" xfId="0" applyNumberFormat="1" applyFont="1" applyFill="1" applyBorder="1" applyProtection="1">
      <protection locked="0"/>
    </xf>
    <xf numFmtId="3" fontId="7" fillId="0" borderId="0" xfId="0" applyNumberFormat="1" applyFont="1" applyFill="1" applyBorder="1" applyProtection="1">
      <protection locked="0"/>
    </xf>
    <xf numFmtId="0" fontId="7" fillId="0" borderId="0" xfId="0" applyFont="1" applyFill="1" applyBorder="1" applyAlignment="1" applyProtection="1">
      <alignment horizontal="left" indent="3"/>
      <protection locked="0"/>
    </xf>
    <xf numFmtId="0" fontId="9" fillId="0" borderId="0" xfId="0" applyFont="1" applyFill="1" applyBorder="1" applyAlignment="1" applyProtection="1">
      <alignment horizontal="left" indent="2"/>
      <protection locked="0"/>
    </xf>
    <xf numFmtId="0" fontId="7" fillId="0" borderId="1" xfId="0" applyFont="1" applyFill="1" applyBorder="1" applyProtection="1">
      <protection locked="0"/>
    </xf>
    <xf numFmtId="0" fontId="9" fillId="0" borderId="1" xfId="0" applyFont="1" applyFill="1" applyBorder="1" applyAlignment="1" applyProtection="1">
      <alignment horizontal="left" indent="2"/>
      <protection locked="0"/>
    </xf>
    <xf numFmtId="165" fontId="9" fillId="0" borderId="1" xfId="0" applyNumberFormat="1" applyFont="1" applyFill="1" applyBorder="1" applyProtection="1">
      <protection locked="0"/>
    </xf>
    <xf numFmtId="165" fontId="7" fillId="0" borderId="1" xfId="0" applyNumberFormat="1" applyFont="1" applyFill="1" applyBorder="1" applyProtection="1">
      <protection locked="0"/>
    </xf>
    <xf numFmtId="0" fontId="11" fillId="0" borderId="0" xfId="0" applyFont="1" applyFill="1" applyBorder="1" applyAlignment="1" applyProtection="1">
      <alignment horizontal="left"/>
      <protection locked="0"/>
    </xf>
    <xf numFmtId="0" fontId="11" fillId="0" borderId="0" xfId="0" applyFont="1" applyFill="1" applyBorder="1" applyAlignment="1" applyProtection="1">
      <alignment horizontal="left" indent="2"/>
      <protection locked="0"/>
    </xf>
    <xf numFmtId="0" fontId="12" fillId="0" borderId="0" xfId="0" quotePrefix="1" applyFont="1" applyFill="1" applyBorder="1" applyAlignment="1" applyProtection="1">
      <alignment vertical="top"/>
      <protection locked="0"/>
    </xf>
    <xf numFmtId="0" fontId="12" fillId="0" borderId="0" xfId="0" quotePrefix="1" applyFont="1" applyFill="1" applyBorder="1" applyAlignment="1" applyProtection="1">
      <alignment vertical="top" wrapText="1"/>
      <protection locked="0"/>
    </xf>
    <xf numFmtId="0" fontId="17" fillId="0" borderId="0" xfId="0" applyFont="1"/>
    <xf numFmtId="0" fontId="6" fillId="0" borderId="0" xfId="0" applyFont="1" applyFill="1" applyBorder="1" applyAlignment="1" applyProtection="1">
      <alignment horizontal="center"/>
      <protection locked="0"/>
    </xf>
    <xf numFmtId="0" fontId="14"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center" wrapText="1"/>
      <protection locked="0"/>
    </xf>
    <xf numFmtId="0" fontId="15" fillId="0" borderId="0" xfId="0" applyFont="1" applyFill="1" applyBorder="1" applyAlignment="1">
      <alignment horizontal="left" vertical="top" wrapText="1"/>
    </xf>
    <xf numFmtId="0" fontId="4" fillId="0" borderId="0" xfId="0" applyFont="1" applyFill="1"/>
    <xf numFmtId="0" fontId="18" fillId="0" borderId="0" xfId="0" applyFont="1"/>
    <xf numFmtId="44" fontId="17" fillId="0" borderId="0" xfId="2" applyFont="1"/>
    <xf numFmtId="0" fontId="9" fillId="0" borderId="0" xfId="0" applyFont="1" applyFill="1" applyBorder="1" applyAlignment="1" applyProtection="1">
      <alignment horizontal="center" vertical="center" wrapText="1"/>
      <protection locked="0"/>
    </xf>
    <xf numFmtId="44" fontId="17" fillId="0" borderId="0" xfId="0" applyNumberFormat="1" applyFont="1"/>
    <xf numFmtId="0" fontId="21" fillId="2" borderId="5" xfId="0" applyFont="1" applyFill="1" applyBorder="1"/>
    <xf numFmtId="44" fontId="20" fillId="0" borderId="0" xfId="2" applyFont="1" applyAlignment="1">
      <alignment horizontal="right"/>
    </xf>
    <xf numFmtId="44" fontId="22" fillId="0" borderId="0" xfId="2" applyFont="1" applyAlignment="1">
      <alignment horizontal="right"/>
    </xf>
    <xf numFmtId="0" fontId="0" fillId="0" borderId="0" xfId="0" applyFont="1"/>
    <xf numFmtId="165" fontId="21" fillId="2" borderId="5" xfId="0" applyNumberFormat="1" applyFont="1" applyFill="1" applyBorder="1"/>
    <xf numFmtId="0" fontId="23" fillId="0" borderId="0" xfId="0" applyFont="1"/>
    <xf numFmtId="0" fontId="23" fillId="2" borderId="6" xfId="0" applyFont="1" applyFill="1" applyBorder="1" applyAlignment="1">
      <alignment horizontal="center" vertical="center" wrapText="1"/>
    </xf>
    <xf numFmtId="0" fontId="24" fillId="4" borderId="7" xfId="0" applyFont="1" applyFill="1" applyBorder="1" applyAlignment="1">
      <alignment horizontal="left" wrapText="1" indent="1"/>
    </xf>
    <xf numFmtId="0" fontId="25" fillId="4" borderId="7" xfId="0" applyFont="1" applyFill="1" applyBorder="1" applyAlignment="1">
      <alignment horizontal="center" wrapText="1"/>
    </xf>
    <xf numFmtId="0" fontId="26" fillId="3" borderId="7" xfId="0" applyFont="1" applyFill="1" applyBorder="1" applyAlignment="1">
      <alignment horizontal="left" wrapText="1" indent="1"/>
    </xf>
    <xf numFmtId="0" fontId="26" fillId="3" borderId="7" xfId="0" applyFont="1" applyFill="1" applyBorder="1" applyAlignment="1">
      <alignment horizontal="right" wrapText="1" indent="1"/>
    </xf>
    <xf numFmtId="8" fontId="26" fillId="3" borderId="7" xfId="0" applyNumberFormat="1" applyFont="1" applyFill="1" applyBorder="1" applyAlignment="1">
      <alignment horizontal="right" wrapText="1" indent="1"/>
    </xf>
    <xf numFmtId="6" fontId="26" fillId="3" borderId="7" xfId="0" applyNumberFormat="1" applyFont="1" applyFill="1" applyBorder="1" applyAlignment="1">
      <alignment horizontal="right" wrapText="1" indent="1"/>
    </xf>
    <xf numFmtId="9" fontId="26" fillId="3" borderId="7" xfId="0" applyNumberFormat="1" applyFont="1" applyFill="1" applyBorder="1" applyAlignment="1">
      <alignment horizontal="right" wrapText="1" indent="1"/>
    </xf>
    <xf numFmtId="8" fontId="24" fillId="5" borderId="7" xfId="0" applyNumberFormat="1" applyFont="1" applyFill="1" applyBorder="1" applyAlignment="1">
      <alignment horizontal="right" wrapText="1" indent="1"/>
    </xf>
    <xf numFmtId="6" fontId="24" fillId="5" borderId="7" xfId="0" applyNumberFormat="1" applyFont="1" applyFill="1" applyBorder="1" applyAlignment="1">
      <alignment horizontal="right" wrapText="1" indent="1"/>
    </xf>
    <xf numFmtId="0" fontId="17" fillId="0" borderId="0" xfId="0" applyFont="1" applyFill="1"/>
    <xf numFmtId="0" fontId="21" fillId="2" borderId="5" xfId="0" applyFont="1" applyFill="1" applyBorder="1" applyAlignment="1">
      <alignment horizontal="center"/>
    </xf>
    <xf numFmtId="2" fontId="20" fillId="0" borderId="0" xfId="0" applyNumberFormat="1" applyFont="1" applyAlignment="1">
      <alignment horizontal="right"/>
    </xf>
    <xf numFmtId="0" fontId="22" fillId="0" borderId="0" xfId="0" applyFont="1" applyAlignment="1">
      <alignment horizontal="left"/>
    </xf>
    <xf numFmtId="2" fontId="22" fillId="0" borderId="0" xfId="0" applyNumberFormat="1" applyFont="1" applyAlignment="1">
      <alignment horizontal="right"/>
    </xf>
    <xf numFmtId="0" fontId="22" fillId="0" borderId="0" xfId="0" applyFont="1" applyAlignment="1">
      <alignment horizontal="right"/>
    </xf>
    <xf numFmtId="167" fontId="22" fillId="0" borderId="0" xfId="0" applyNumberFormat="1" applyFont="1" applyAlignment="1">
      <alignment horizontal="right"/>
    </xf>
    <xf numFmtId="0" fontId="0" fillId="8" borderId="0" xfId="0" applyNumberFormat="1" applyFont="1" applyFill="1" applyBorder="1" applyAlignment="1" applyProtection="1">
      <alignment horizontal="center"/>
    </xf>
    <xf numFmtId="0" fontId="33" fillId="8" borderId="0" xfId="0" applyFont="1" applyFill="1" applyBorder="1" applyAlignment="1">
      <alignment horizontal="left"/>
    </xf>
    <xf numFmtId="0" fontId="0" fillId="8" borderId="0" xfId="0" applyFont="1" applyFill="1" applyBorder="1" applyAlignment="1">
      <alignment horizontal="center"/>
    </xf>
    <xf numFmtId="0" fontId="0" fillId="0" borderId="0" xfId="0" applyNumberFormat="1" applyFont="1" applyFill="1" applyBorder="1" applyAlignment="1" applyProtection="1">
      <alignment horizontal="center"/>
    </xf>
    <xf numFmtId="0" fontId="17" fillId="0" borderId="3" xfId="0" applyFont="1" applyBorder="1"/>
    <xf numFmtId="0" fontId="0" fillId="0" borderId="0" xfId="0" applyAlignment="1">
      <alignment horizontal="center"/>
    </xf>
    <xf numFmtId="0" fontId="29" fillId="0" borderId="0" xfId="0" applyFont="1"/>
    <xf numFmtId="0" fontId="21" fillId="0" borderId="0" xfId="0" applyNumberFormat="1" applyFont="1" applyFill="1" applyBorder="1" applyAlignment="1" applyProtection="1"/>
    <xf numFmtId="44" fontId="21" fillId="0" borderId="0" xfId="2" applyFont="1" applyFill="1" applyBorder="1" applyAlignment="1" applyProtection="1"/>
    <xf numFmtId="0" fontId="21" fillId="0" borderId="0" xfId="0" applyFont="1"/>
    <xf numFmtId="0" fontId="34" fillId="0" borderId="0" xfId="0" applyFont="1" applyAlignment="1">
      <alignment horizontal="left"/>
    </xf>
    <xf numFmtId="44" fontId="34" fillId="0" borderId="0" xfId="2" applyFont="1" applyAlignment="1">
      <alignment horizontal="right"/>
    </xf>
    <xf numFmtId="0" fontId="35" fillId="0" borderId="0" xfId="0" applyFont="1" applyAlignment="1">
      <alignment horizontal="right"/>
    </xf>
    <xf numFmtId="44" fontId="35" fillId="0" borderId="0" xfId="2" applyFont="1" applyAlignment="1">
      <alignment horizontal="right"/>
    </xf>
    <xf numFmtId="0" fontId="27" fillId="0" borderId="0" xfId="0" applyFont="1"/>
    <xf numFmtId="0" fontId="34" fillId="0" borderId="0" xfId="0" applyFont="1" applyAlignment="1">
      <alignment horizontal="right"/>
    </xf>
    <xf numFmtId="44" fontId="0" fillId="0" borderId="0" xfId="2" applyFont="1"/>
    <xf numFmtId="0" fontId="20" fillId="0" borderId="0" xfId="0" applyFont="1" applyAlignment="1">
      <alignment horizontal="left"/>
    </xf>
    <xf numFmtId="0" fontId="32" fillId="0" borderId="0" xfId="0" applyFont="1" applyFill="1" applyAlignment="1">
      <alignment horizontal="center"/>
    </xf>
    <xf numFmtId="0" fontId="30" fillId="0" borderId="0" xfId="0" applyFont="1" applyFill="1" applyBorder="1" applyAlignment="1">
      <alignment horizontal="left"/>
    </xf>
    <xf numFmtId="44" fontId="20" fillId="0" borderId="0" xfId="2" applyFont="1" applyFill="1" applyAlignment="1">
      <alignment horizontal="right"/>
    </xf>
    <xf numFmtId="44" fontId="22" fillId="0" borderId="0" xfId="2" applyFont="1" applyFill="1" applyAlignment="1">
      <alignment horizontal="right"/>
    </xf>
    <xf numFmtId="0" fontId="0" fillId="0" borderId="0" xfId="0" applyFont="1" applyFill="1" applyBorder="1" applyAlignment="1">
      <alignment horizontal="center"/>
    </xf>
    <xf numFmtId="167" fontId="22" fillId="0" borderId="0" xfId="0" applyNumberFormat="1" applyFont="1" applyFill="1" applyAlignment="1">
      <alignment horizontal="right"/>
    </xf>
    <xf numFmtId="0" fontId="30" fillId="0" borderId="3" xfId="0" applyFont="1" applyFill="1" applyBorder="1" applyAlignment="1">
      <alignment horizontal="left"/>
    </xf>
    <xf numFmtId="44" fontId="21" fillId="0" borderId="0" xfId="2" applyFont="1"/>
    <xf numFmtId="0" fontId="36" fillId="0" borderId="0" xfId="0" applyFont="1" applyFill="1" applyBorder="1" applyAlignment="1">
      <alignment horizontal="center" vertical="center"/>
    </xf>
    <xf numFmtId="0" fontId="0" fillId="0" borderId="0" xfId="0" applyFill="1"/>
    <xf numFmtId="0" fontId="3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0" xfId="0" applyFont="1" applyFill="1" applyBorder="1" applyAlignment="1">
      <alignment horizontal="left" vertical="center"/>
    </xf>
    <xf numFmtId="0" fontId="21" fillId="0" borderId="0" xfId="0" applyFont="1" applyAlignment="1">
      <alignment horizontal="center" vertical="center"/>
    </xf>
    <xf numFmtId="0" fontId="0" fillId="0" borderId="0" xfId="0" applyAlignment="1">
      <alignment horizontal="left" indent="1"/>
    </xf>
    <xf numFmtId="164" fontId="0" fillId="0" borderId="0" xfId="18" applyNumberFormat="1" applyFont="1"/>
    <xf numFmtId="0" fontId="21" fillId="0" borderId="0" xfId="0" applyFont="1" applyFill="1" applyBorder="1" applyAlignment="1">
      <alignment horizontal="left" vertical="center"/>
    </xf>
    <xf numFmtId="0" fontId="0" fillId="0" borderId="0" xfId="0" applyFont="1" applyAlignment="1">
      <alignment horizontal="left"/>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164" fontId="29" fillId="0" borderId="0" xfId="0" applyNumberFormat="1" applyFont="1" applyFill="1" applyBorder="1" applyAlignment="1">
      <alignment horizontal="left" vertical="center"/>
    </xf>
    <xf numFmtId="0" fontId="29" fillId="0" borderId="0" xfId="0" applyFont="1" applyFill="1" applyBorder="1" applyAlignment="1">
      <alignment horizontal="center" vertical="center"/>
    </xf>
    <xf numFmtId="166" fontId="0" fillId="0" borderId="0" xfId="0" applyNumberFormat="1"/>
    <xf numFmtId="166" fontId="29" fillId="0" borderId="0" xfId="19" applyNumberFormat="1" applyFont="1" applyAlignment="1"/>
    <xf numFmtId="0" fontId="4" fillId="0" borderId="0" xfId="0" applyFont="1" applyFill="1" applyBorder="1" applyAlignment="1">
      <alignment horizontal="center" vertical="center"/>
    </xf>
    <xf numFmtId="43" fontId="0" fillId="0" borderId="0" xfId="18" applyFont="1"/>
    <xf numFmtId="0" fontId="0" fillId="0" borderId="0" xfId="0" applyAlignment="1"/>
    <xf numFmtId="166" fontId="0" fillId="0" borderId="1" xfId="19" applyNumberFormat="1" applyFont="1" applyBorder="1"/>
    <xf numFmtId="0" fontId="29" fillId="0" borderId="0" xfId="0" applyFont="1" applyAlignment="1">
      <alignment horizontal="left" indent="1"/>
    </xf>
    <xf numFmtId="166" fontId="29" fillId="0" borderId="0" xfId="0" applyNumberFormat="1" applyFont="1"/>
    <xf numFmtId="166" fontId="36" fillId="0" borderId="0" xfId="0" applyNumberFormat="1" applyFont="1" applyFill="1" applyBorder="1" applyAlignment="1">
      <alignment horizontal="center" vertical="center"/>
    </xf>
    <xf numFmtId="164" fontId="0" fillId="0" borderId="0" xfId="18" applyNumberFormat="1" applyFont="1" applyAlignment="1"/>
    <xf numFmtId="1" fontId="0" fillId="0" borderId="0" xfId="0" applyNumberFormat="1" applyFont="1" applyFill="1" applyBorder="1" applyAlignment="1">
      <alignment horizontal="center" vertical="center"/>
    </xf>
    <xf numFmtId="0" fontId="0" fillId="2" borderId="0" xfId="0" applyFont="1" applyFill="1" applyAlignment="1"/>
    <xf numFmtId="166" fontId="0" fillId="2" borderId="0" xfId="0" applyNumberFormat="1" applyFont="1" applyFill="1"/>
    <xf numFmtId="0" fontId="0" fillId="2" borderId="0" xfId="0" applyFont="1" applyFill="1" applyBorder="1" applyAlignment="1">
      <alignment horizontal="left" vertical="center"/>
    </xf>
    <xf numFmtId="166" fontId="0" fillId="2" borderId="0" xfId="0" applyNumberFormat="1" applyFont="1" applyFill="1" applyBorder="1" applyAlignment="1">
      <alignment horizontal="center" vertical="center"/>
    </xf>
    <xf numFmtId="0" fontId="29" fillId="2" borderId="11" xfId="0" applyFont="1" applyFill="1" applyBorder="1" applyAlignment="1">
      <alignment horizontal="left" vertical="center"/>
    </xf>
    <xf numFmtId="166" fontId="29" fillId="2" borderId="11" xfId="0" applyNumberFormat="1" applyFont="1" applyFill="1" applyBorder="1" applyAlignment="1">
      <alignment horizontal="center" vertical="center"/>
    </xf>
    <xf numFmtId="0" fontId="41" fillId="0" borderId="0" xfId="0" applyFont="1" applyAlignment="1">
      <alignment horizontal="center"/>
    </xf>
    <xf numFmtId="166" fontId="0" fillId="0" borderId="0" xfId="19" applyNumberFormat="1" applyFont="1"/>
    <xf numFmtId="3" fontId="29" fillId="0" borderId="0" xfId="1" applyNumberFormat="1" applyFont="1" applyFill="1" applyBorder="1" applyAlignment="1">
      <alignment horizontal="center" vertical="center"/>
    </xf>
    <xf numFmtId="44" fontId="0" fillId="0" borderId="0" xfId="2" applyFont="1" applyFill="1" applyBorder="1" applyAlignment="1">
      <alignment horizontal="center" vertical="center"/>
    </xf>
    <xf numFmtId="4" fontId="20" fillId="0" borderId="0" xfId="0" applyNumberFormat="1" applyFont="1" applyAlignment="1">
      <alignment horizontal="right"/>
    </xf>
    <xf numFmtId="4" fontId="22" fillId="0" borderId="0" xfId="0" applyNumberFormat="1" applyFont="1" applyAlignment="1">
      <alignment horizontal="right"/>
    </xf>
    <xf numFmtId="0" fontId="0" fillId="0" borderId="0" xfId="0" applyFont="1" applyFill="1"/>
    <xf numFmtId="164" fontId="0" fillId="0" borderId="0" xfId="18" applyNumberFormat="1" applyFont="1" applyFill="1"/>
    <xf numFmtId="164" fontId="0" fillId="0" borderId="0" xfId="18" applyNumberFormat="1" applyFont="1" applyFill="1" applyAlignment="1"/>
    <xf numFmtId="1" fontId="29" fillId="0" borderId="0" xfId="0" applyNumberFormat="1" applyFont="1"/>
    <xf numFmtId="0" fontId="21" fillId="0" borderId="0" xfId="0" applyFont="1" applyFill="1"/>
    <xf numFmtId="1" fontId="21" fillId="0" borderId="0" xfId="0" applyNumberFormat="1" applyFont="1"/>
    <xf numFmtId="0" fontId="21" fillId="0" borderId="0" xfId="0" applyFont="1" applyFill="1" applyBorder="1"/>
    <xf numFmtId="0" fontId="42" fillId="0" borderId="0" xfId="0" applyFont="1" applyFill="1" applyBorder="1" applyAlignment="1">
      <alignment horizontal="left" vertical="top"/>
    </xf>
    <xf numFmtId="0" fontId="42" fillId="0" borderId="0" xfId="0" applyFont="1" applyFill="1" applyBorder="1" applyAlignment="1">
      <alignment horizontal="left" vertical="top" wrapText="1"/>
    </xf>
    <xf numFmtId="0" fontId="21" fillId="0" borderId="0" xfId="0" applyFont="1" applyFill="1" applyBorder="1" applyAlignment="1">
      <alignment horizontal="left"/>
    </xf>
    <xf numFmtId="1" fontId="21" fillId="0" borderId="0" xfId="18" applyNumberFormat="1" applyFont="1" applyFill="1" applyBorder="1" applyAlignment="1"/>
    <xf numFmtId="1" fontId="44" fillId="0" borderId="0" xfId="18" applyNumberFormat="1" applyFont="1" applyFill="1" applyBorder="1" applyAlignment="1">
      <alignment horizontal="center" vertical="center" wrapText="1"/>
    </xf>
    <xf numFmtId="0" fontId="21" fillId="0" borderId="0" xfId="0" applyFont="1" applyFill="1" applyAlignment="1">
      <alignment horizontal="center" vertical="center"/>
    </xf>
    <xf numFmtId="3" fontId="42" fillId="0" borderId="0" xfId="18" applyNumberFormat="1" applyFont="1" applyFill="1" applyBorder="1" applyAlignment="1">
      <alignment vertical="top"/>
    </xf>
    <xf numFmtId="3" fontId="42" fillId="0" borderId="0" xfId="18" applyNumberFormat="1" applyFont="1" applyFill="1" applyBorder="1" applyAlignment="1">
      <alignment vertical="top" wrapText="1"/>
    </xf>
    <xf numFmtId="0" fontId="43" fillId="9" borderId="0" xfId="0" applyFont="1" applyFill="1" applyBorder="1" applyAlignment="1">
      <alignment horizontal="left" vertical="top"/>
    </xf>
    <xf numFmtId="0" fontId="27" fillId="9" borderId="0" xfId="0" applyFont="1" applyFill="1" applyBorder="1" applyAlignment="1">
      <alignment horizontal="left"/>
    </xf>
    <xf numFmtId="3" fontId="27" fillId="9" borderId="0" xfId="18" applyNumberFormat="1" applyFont="1" applyFill="1" applyBorder="1" applyAlignment="1"/>
    <xf numFmtId="1" fontId="27" fillId="9" borderId="0" xfId="0" applyNumberFormat="1" applyFont="1" applyFill="1"/>
    <xf numFmtId="3" fontId="27" fillId="9" borderId="0" xfId="0" applyNumberFormat="1" applyFont="1" applyFill="1"/>
    <xf numFmtId="167" fontId="35" fillId="0" borderId="0" xfId="0" applyNumberFormat="1" applyFont="1" applyAlignment="1">
      <alignment horizontal="right"/>
    </xf>
    <xf numFmtId="0" fontId="4" fillId="10" borderId="0" xfId="0" applyFont="1" applyFill="1" applyBorder="1" applyAlignment="1">
      <alignment horizontal="center" vertical="center"/>
    </xf>
    <xf numFmtId="3" fontId="0" fillId="0" borderId="0" xfId="0" applyNumberFormat="1" applyFont="1" applyFill="1" applyBorder="1" applyAlignment="1">
      <alignment horizontal="center" vertical="center"/>
    </xf>
    <xf numFmtId="0" fontId="24" fillId="0" borderId="0" xfId="0" applyFont="1" applyFill="1" applyBorder="1" applyAlignment="1">
      <alignment horizontal="left" wrapText="1" indent="1"/>
    </xf>
    <xf numFmtId="8" fontId="24" fillId="0" borderId="0" xfId="0" applyNumberFormat="1" applyFont="1" applyFill="1" applyBorder="1" applyAlignment="1">
      <alignment horizontal="right" wrapText="1" indent="1"/>
    </xf>
    <xf numFmtId="6" fontId="24" fillId="0" borderId="0" xfId="0" applyNumberFormat="1" applyFont="1" applyFill="1" applyBorder="1" applyAlignment="1">
      <alignment horizontal="right" wrapText="1" indent="1"/>
    </xf>
    <xf numFmtId="0" fontId="0" fillId="0" borderId="0" xfId="0" applyFont="1" applyFill="1" applyBorder="1" applyAlignment="1">
      <alignment horizontal="left" vertical="center" wrapText="1"/>
    </xf>
    <xf numFmtId="0" fontId="0" fillId="8" borderId="0" xfId="0" applyFont="1" applyFill="1" applyBorder="1" applyAlignment="1">
      <alignment horizontal="center" vertical="center"/>
    </xf>
    <xf numFmtId="6" fontId="28" fillId="11" borderId="7" xfId="0" applyNumberFormat="1" applyFont="1" applyFill="1" applyBorder="1" applyAlignment="1">
      <alignment horizontal="right" wrapText="1" indent="1"/>
    </xf>
    <xf numFmtId="164" fontId="0" fillId="0" borderId="0" xfId="0" applyNumberFormat="1" applyFont="1" applyFill="1" applyBorder="1" applyAlignment="1">
      <alignment horizontal="left" vertical="center"/>
    </xf>
    <xf numFmtId="166" fontId="1" fillId="0" borderId="0" xfId="19" applyNumberFormat="1" applyFont="1" applyAlignment="1"/>
    <xf numFmtId="166" fontId="29" fillId="0" borderId="0" xfId="0" applyNumberFormat="1" applyFont="1" applyFill="1" applyBorder="1" applyAlignment="1">
      <alignment horizontal="left" vertical="center"/>
    </xf>
    <xf numFmtId="0" fontId="4" fillId="10" borderId="5" xfId="0" applyFont="1" applyFill="1" applyBorder="1" applyAlignment="1">
      <alignment horizontal="center" vertical="center"/>
    </xf>
    <xf numFmtId="1" fontId="0" fillId="0" borderId="0" xfId="2" applyNumberFormat="1" applyFont="1" applyFill="1" applyBorder="1" applyAlignment="1">
      <alignment horizontal="center" vertical="center"/>
    </xf>
    <xf numFmtId="2" fontId="38" fillId="0" borderId="0" xfId="0" applyNumberFormat="1" applyFont="1" applyFill="1" applyBorder="1" applyAlignment="1">
      <alignment horizontal="left" vertical="center"/>
    </xf>
    <xf numFmtId="1" fontId="0" fillId="0" borderId="0" xfId="18" applyNumberFormat="1" applyFont="1" applyAlignment="1">
      <alignment horizontal="center"/>
    </xf>
    <xf numFmtId="3" fontId="0" fillId="0" borderId="0" xfId="18" applyNumberFormat="1" applyFont="1" applyAlignment="1">
      <alignment horizontal="center"/>
    </xf>
    <xf numFmtId="1" fontId="0" fillId="0" borderId="0" xfId="18" applyNumberFormat="1" applyFont="1" applyFill="1" applyAlignment="1">
      <alignment horizontal="center"/>
    </xf>
    <xf numFmtId="49" fontId="0" fillId="0" borderId="0" xfId="0" applyNumberFormat="1" applyFont="1" applyFill="1" applyBorder="1" applyAlignment="1">
      <alignment horizontal="center" vertical="center" wrapText="1"/>
    </xf>
    <xf numFmtId="0" fontId="29" fillId="7" borderId="0" xfId="0" applyFont="1" applyFill="1" applyAlignment="1">
      <alignment vertical="center" wrapText="1"/>
    </xf>
    <xf numFmtId="3" fontId="1" fillId="6" borderId="6" xfId="1" applyNumberFormat="1" applyFont="1" applyFill="1" applyBorder="1" applyAlignment="1">
      <alignment horizontal="center" vertical="center"/>
    </xf>
    <xf numFmtId="10" fontId="0" fillId="0" borderId="5" xfId="0" applyNumberFormat="1" applyBorder="1" applyAlignment="1">
      <alignment vertical="center" wrapText="1"/>
    </xf>
    <xf numFmtId="0" fontId="0" fillId="0" borderId="5" xfId="0" applyBorder="1" applyAlignment="1">
      <alignment horizontal="left" vertical="center" wrapText="1"/>
    </xf>
    <xf numFmtId="44" fontId="0" fillId="0" borderId="5" xfId="2" applyFont="1" applyBorder="1" applyAlignment="1">
      <alignment horizontal="center" vertical="center" wrapText="1"/>
    </xf>
    <xf numFmtId="3" fontId="0" fillId="0" borderId="5" xfId="0" applyNumberFormat="1" applyBorder="1" applyAlignment="1">
      <alignment horizontal="right" vertical="center" wrapText="1"/>
    </xf>
    <xf numFmtId="0" fontId="4" fillId="0" borderId="3" xfId="0" applyFont="1" applyBorder="1" applyAlignment="1">
      <alignment horizontal="left"/>
    </xf>
    <xf numFmtId="0" fontId="31" fillId="0" borderId="3" xfId="0" applyFont="1" applyBorder="1" applyAlignment="1">
      <alignment horizontal="left"/>
    </xf>
    <xf numFmtId="44" fontId="0" fillId="0" borderId="5" xfId="2" applyFont="1" applyBorder="1" applyAlignment="1">
      <alignment vertical="center" wrapText="1"/>
    </xf>
    <xf numFmtId="44" fontId="0" fillId="0" borderId="5" xfId="0" applyNumberFormat="1" applyBorder="1" applyAlignment="1">
      <alignment vertical="center" wrapText="1"/>
    </xf>
    <xf numFmtId="0" fontId="21" fillId="0" borderId="0" xfId="0" applyFont="1" applyAlignment="1">
      <alignment horizontal="center" wrapText="1"/>
    </xf>
    <xf numFmtId="0" fontId="0" fillId="6" borderId="6" xfId="0" applyFont="1" applyFill="1" applyBorder="1" applyAlignment="1">
      <alignment horizontal="center" vertical="center"/>
    </xf>
    <xf numFmtId="0" fontId="36" fillId="0" borderId="3" xfId="0" applyFont="1" applyFill="1" applyBorder="1" applyAlignment="1">
      <alignment horizontal="center" vertical="center"/>
    </xf>
    <xf numFmtId="0" fontId="0" fillId="0" borderId="0" xfId="0" applyFont="1" applyFill="1" applyAlignment="1">
      <alignment vertical="center" wrapText="1"/>
    </xf>
    <xf numFmtId="44" fontId="0" fillId="0" borderId="0" xfId="2" applyFont="1" applyFill="1"/>
    <xf numFmtId="44" fontId="24" fillId="0" borderId="0" xfId="2" applyFont="1" applyFill="1" applyBorder="1" applyAlignment="1">
      <alignment horizontal="left" wrapText="1" indent="1"/>
    </xf>
    <xf numFmtId="44" fontId="24" fillId="0" borderId="0" xfId="2" applyFont="1" applyFill="1" applyBorder="1" applyAlignment="1">
      <alignment horizontal="right" wrapText="1" indent="1"/>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xf>
    <xf numFmtId="0" fontId="38" fillId="0" borderId="0" xfId="0" applyFont="1" applyAlignment="1">
      <alignment horizontal="center"/>
    </xf>
    <xf numFmtId="3" fontId="27" fillId="0" borderId="0" xfId="0" applyNumberFormat="1" applyFont="1" applyAlignment="1">
      <alignment horizontal="center"/>
    </xf>
    <xf numFmtId="9" fontId="0" fillId="0" borderId="0" xfId="16" applyFont="1"/>
    <xf numFmtId="9" fontId="21" fillId="0" borderId="0" xfId="16" applyFont="1" applyAlignment="1">
      <alignment vertical="center" wrapText="1"/>
    </xf>
    <xf numFmtId="0" fontId="27" fillId="0" borderId="0" xfId="0" applyFont="1" applyAlignment="1">
      <alignment vertical="center" wrapText="1"/>
    </xf>
    <xf numFmtId="9" fontId="27" fillId="0" borderId="0" xfId="16" applyFont="1"/>
    <xf numFmtId="0" fontId="0" fillId="0" borderId="0" xfId="0" applyAlignment="1">
      <alignment horizontal="center" wrapText="1"/>
    </xf>
    <xf numFmtId="49" fontId="0" fillId="0" borderId="0" xfId="0" applyNumberFormat="1" applyFont="1" applyFill="1" applyBorder="1" applyAlignment="1">
      <alignment horizontal="center" vertical="center"/>
    </xf>
    <xf numFmtId="3" fontId="0" fillId="0" borderId="0" xfId="18" applyNumberFormat="1" applyFont="1" applyAlignment="1">
      <alignment horizontal="center" vertical="center"/>
    </xf>
    <xf numFmtId="0" fontId="24" fillId="0" borderId="0" xfId="0" applyFont="1" applyFill="1" applyBorder="1" applyAlignment="1">
      <alignment horizontal="center" vertical="center" wrapText="1"/>
    </xf>
    <xf numFmtId="8" fontId="24" fillId="0" borderId="0" xfId="0" applyNumberFormat="1" applyFont="1" applyFill="1" applyBorder="1" applyAlignment="1">
      <alignment horizontal="center" vertical="center" wrapText="1"/>
    </xf>
    <xf numFmtId="6" fontId="24"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0" fillId="10" borderId="0" xfId="0" applyFill="1"/>
    <xf numFmtId="0" fontId="0" fillId="10" borderId="0" xfId="0" applyFill="1" applyAlignment="1">
      <alignment horizontal="left" indent="1"/>
    </xf>
    <xf numFmtId="43" fontId="0" fillId="10" borderId="0" xfId="18" applyFont="1" applyFill="1"/>
    <xf numFmtId="0" fontId="0" fillId="10" borderId="0" xfId="0" applyFill="1" applyAlignment="1"/>
    <xf numFmtId="166" fontId="0" fillId="10" borderId="1" xfId="19" applyNumberFormat="1" applyFont="1" applyFill="1" applyBorder="1"/>
    <xf numFmtId="0" fontId="29" fillId="10" borderId="0" xfId="0" applyFont="1" applyFill="1" applyAlignment="1">
      <alignment horizontal="left" indent="1"/>
    </xf>
    <xf numFmtId="166" fontId="29" fillId="10" borderId="0" xfId="0" applyNumberFormat="1" applyFont="1" applyFill="1"/>
    <xf numFmtId="0" fontId="0" fillId="10" borderId="0" xfId="0" applyFill="1" applyAlignment="1">
      <alignment horizontal="center"/>
    </xf>
    <xf numFmtId="0" fontId="0" fillId="6" borderId="6" xfId="0" applyFill="1" applyBorder="1"/>
    <xf numFmtId="44" fontId="0" fillId="10" borderId="0" xfId="2" applyFont="1" applyFill="1"/>
    <xf numFmtId="44" fontId="29" fillId="2" borderId="11" xfId="2" applyFont="1" applyFill="1" applyBorder="1" applyAlignment="1">
      <alignment horizontal="center" vertical="center"/>
    </xf>
    <xf numFmtId="166" fontId="0" fillId="10" borderId="0" xfId="2" applyNumberFormat="1" applyFont="1" applyFill="1"/>
    <xf numFmtId="9" fontId="0" fillId="0" borderId="5" xfId="2" applyNumberFormat="1" applyFont="1" applyBorder="1" applyAlignment="1">
      <alignment horizontal="center" vertical="center" wrapText="1"/>
    </xf>
    <xf numFmtId="4" fontId="0" fillId="0" borderId="5" xfId="0" applyNumberFormat="1" applyBorder="1" applyAlignment="1">
      <alignment horizontal="center" vertical="center" wrapText="1"/>
    </xf>
    <xf numFmtId="2" fontId="0" fillId="0" borderId="5" xfId="2" applyNumberFormat="1" applyFont="1" applyBorder="1" applyAlignment="1">
      <alignment horizontal="center" vertical="center" wrapText="1"/>
    </xf>
    <xf numFmtId="0" fontId="29" fillId="8" borderId="5" xfId="0" applyFont="1" applyFill="1" applyBorder="1" applyAlignment="1">
      <alignment horizontal="left" vertical="center" wrapText="1"/>
    </xf>
    <xf numFmtId="3" fontId="0" fillId="0" borderId="5" xfId="0" applyNumberFormat="1" applyFont="1" applyBorder="1" applyAlignment="1">
      <alignment horizontal="center" vertical="center" wrapText="1"/>
    </xf>
    <xf numFmtId="0" fontId="0" fillId="0" borderId="5" xfId="0" applyFont="1" applyBorder="1" applyAlignment="1">
      <alignment horizontal="left" vertical="center" wrapText="1"/>
    </xf>
    <xf numFmtId="0" fontId="29" fillId="0" borderId="5" xfId="0" applyFont="1" applyFill="1" applyBorder="1" applyAlignment="1">
      <alignment horizontal="left" vertical="center" wrapText="1"/>
    </xf>
    <xf numFmtId="3" fontId="29" fillId="0" borderId="5" xfId="0" applyNumberFormat="1" applyFont="1" applyFill="1" applyBorder="1" applyAlignment="1">
      <alignment horizontal="center" vertical="center" wrapText="1"/>
    </xf>
    <xf numFmtId="2" fontId="29" fillId="8" borderId="5" xfId="0" applyNumberFormat="1" applyFont="1" applyFill="1" applyBorder="1" applyAlignment="1">
      <alignment horizontal="center" vertical="center" wrapText="1"/>
    </xf>
    <xf numFmtId="3" fontId="29" fillId="0" borderId="0" xfId="18" applyNumberFormat="1" applyFont="1" applyAlignment="1">
      <alignment horizontal="center" vertical="center"/>
    </xf>
    <xf numFmtId="44" fontId="0" fillId="10" borderId="0" xfId="2" applyFont="1" applyFill="1" applyBorder="1"/>
    <xf numFmtId="0" fontId="0" fillId="10" borderId="0" xfId="0" applyFill="1" applyAlignment="1">
      <alignment horizontal="left"/>
    </xf>
    <xf numFmtId="0" fontId="29" fillId="10" borderId="0" xfId="0" applyFont="1" applyFill="1" applyAlignment="1">
      <alignment horizontal="left"/>
    </xf>
    <xf numFmtId="166" fontId="29" fillId="10" borderId="11" xfId="0" applyNumberFormat="1" applyFont="1" applyFill="1" applyBorder="1"/>
    <xf numFmtId="0" fontId="29" fillId="10" borderId="11" xfId="0" applyFont="1" applyFill="1" applyBorder="1" applyAlignment="1">
      <alignment horizontal="center"/>
    </xf>
    <xf numFmtId="0" fontId="0" fillId="6" borderId="6" xfId="0" applyFill="1" applyBorder="1" applyAlignment="1">
      <alignment horizontal="center"/>
    </xf>
    <xf numFmtId="0" fontId="0" fillId="8" borderId="0" xfId="0" applyNumberFormat="1" applyFont="1" applyFill="1" applyBorder="1" applyAlignment="1" applyProtection="1">
      <alignment horizontal="center" vertical="center"/>
    </xf>
    <xf numFmtId="6" fontId="0" fillId="0" borderId="0" xfId="0" applyNumberFormat="1"/>
    <xf numFmtId="3" fontId="0" fillId="0" borderId="0" xfId="0" applyNumberFormat="1" applyAlignment="1">
      <alignment horizontal="center"/>
    </xf>
    <xf numFmtId="44" fontId="0" fillId="0" borderId="0" xfId="2" applyFont="1" applyAlignment="1">
      <alignment horizontal="center"/>
    </xf>
    <xf numFmtId="166" fontId="0" fillId="0" borderId="0" xfId="2" applyNumberFormat="1" applyFont="1" applyAlignment="1">
      <alignment horizontal="center"/>
    </xf>
    <xf numFmtId="44" fontId="29" fillId="0" borderId="0" xfId="2" applyFont="1" applyAlignment="1">
      <alignment vertical="center"/>
    </xf>
    <xf numFmtId="3" fontId="29" fillId="0" borderId="0" xfId="0" applyNumberFormat="1" applyFont="1" applyAlignment="1">
      <alignment horizontal="center"/>
    </xf>
    <xf numFmtId="0" fontId="41" fillId="0" borderId="0" xfId="0" applyFont="1" applyFill="1" applyAlignment="1">
      <alignment horizontal="center"/>
    </xf>
    <xf numFmtId="166" fontId="0" fillId="0" borderId="0" xfId="0" applyNumberFormat="1" applyFill="1"/>
    <xf numFmtId="2" fontId="0" fillId="10" borderId="0" xfId="2" applyNumberFormat="1" applyFont="1" applyFill="1"/>
    <xf numFmtId="0" fontId="20" fillId="0" borderId="0" xfId="0" applyFont="1" applyAlignment="1">
      <alignment horizontal="right"/>
    </xf>
    <xf numFmtId="0" fontId="20" fillId="0" borderId="0" xfId="0" applyFont="1" applyAlignment="1">
      <alignment horizontal="left"/>
    </xf>
    <xf numFmtId="166" fontId="29" fillId="0" borderId="0" xfId="2" applyNumberFormat="1" applyFont="1" applyAlignment="1">
      <alignment horizontal="center" vertical="center"/>
    </xf>
    <xf numFmtId="0" fontId="41" fillId="0" borderId="0" xfId="0" applyFont="1" applyAlignment="1">
      <alignment horizontal="center" vertical="center"/>
    </xf>
    <xf numFmtId="0" fontId="20" fillId="0" borderId="0" xfId="0" applyFont="1" applyAlignment="1">
      <alignment horizontal="left"/>
    </xf>
    <xf numFmtId="0" fontId="20" fillId="0" borderId="0" xfId="0" applyFont="1" applyAlignment="1">
      <alignment horizontal="left"/>
    </xf>
    <xf numFmtId="0" fontId="20" fillId="0" borderId="0" xfId="0" applyFont="1" applyAlignment="1">
      <alignment horizontal="left"/>
    </xf>
    <xf numFmtId="0" fontId="0" fillId="0" borderId="0" xfId="0" applyFill="1" applyBorder="1" applyAlignment="1">
      <alignment horizontal="left"/>
    </xf>
    <xf numFmtId="0" fontId="20" fillId="0" borderId="0" xfId="0" applyFont="1" applyAlignment="1">
      <alignment horizontal="left"/>
    </xf>
    <xf numFmtId="0" fontId="40" fillId="0" borderId="0" xfId="0" applyFont="1" applyAlignment="1">
      <alignment horizontal="left"/>
    </xf>
    <xf numFmtId="3" fontId="40" fillId="0" borderId="0" xfId="0" applyNumberFormat="1" applyFont="1" applyAlignment="1">
      <alignment horizontal="center" vertical="center"/>
    </xf>
    <xf numFmtId="164" fontId="44" fillId="0" borderId="0" xfId="18" applyNumberFormat="1" applyFont="1" applyFill="1" applyBorder="1" applyAlignment="1">
      <alignment horizontal="center" vertical="center" wrapText="1"/>
    </xf>
    <xf numFmtId="0" fontId="21" fillId="0" borderId="0" xfId="0" applyFont="1" applyFill="1" applyAlignment="1">
      <alignment horizontal="center" wrapText="1"/>
    </xf>
    <xf numFmtId="1" fontId="21" fillId="0" borderId="0" xfId="0" applyNumberFormat="1" applyFont="1" applyFill="1"/>
    <xf numFmtId="0" fontId="21" fillId="0" borderId="25" xfId="0" applyFont="1" applyBorder="1" applyAlignment="1">
      <alignment horizontal="center"/>
    </xf>
    <xf numFmtId="0" fontId="37" fillId="0" borderId="25" xfId="0" applyNumberFormat="1" applyFont="1" applyBorder="1" applyAlignment="1">
      <alignment horizontal="center" vertical="center"/>
    </xf>
    <xf numFmtId="44" fontId="37" fillId="0" borderId="25" xfId="0" applyNumberFormat="1" applyFont="1" applyBorder="1"/>
    <xf numFmtId="1" fontId="37" fillId="0" borderId="25" xfId="0" applyNumberFormat="1" applyFont="1" applyBorder="1" applyAlignment="1">
      <alignment horizontal="center" vertical="center"/>
    </xf>
    <xf numFmtId="0" fontId="37" fillId="0" borderId="25" xfId="0" applyFont="1" applyBorder="1" applyAlignment="1">
      <alignment horizontal="center" vertical="center"/>
    </xf>
    <xf numFmtId="0" fontId="21" fillId="8" borderId="25" xfId="0" applyFont="1" applyFill="1" applyBorder="1" applyAlignment="1">
      <alignment horizontal="center" vertical="center"/>
    </xf>
    <xf numFmtId="0" fontId="21" fillId="8" borderId="25" xfId="0" applyFont="1" applyFill="1" applyBorder="1" applyAlignment="1">
      <alignment horizontal="center" vertical="center" wrapText="1"/>
    </xf>
    <xf numFmtId="44" fontId="37" fillId="0" borderId="25" xfId="2" applyFont="1" applyBorder="1"/>
    <xf numFmtId="3" fontId="37" fillId="0" borderId="25" xfId="0" applyNumberFormat="1" applyFont="1" applyBorder="1" applyAlignment="1">
      <alignment horizontal="center" vertical="center"/>
    </xf>
    <xf numFmtId="0" fontId="0" fillId="0" borderId="0" xfId="0" applyBorder="1"/>
    <xf numFmtId="0" fontId="29" fillId="0" borderId="25" xfId="0" applyFont="1" applyBorder="1"/>
    <xf numFmtId="44" fontId="29" fillId="0" borderId="25" xfId="0" applyNumberFormat="1" applyFont="1" applyBorder="1"/>
    <xf numFmtId="3" fontId="29" fillId="0" borderId="25" xfId="0" applyNumberFormat="1" applyFont="1" applyBorder="1" applyAlignment="1">
      <alignment horizontal="center"/>
    </xf>
    <xf numFmtId="3" fontId="29" fillId="0" borderId="25" xfId="0" applyNumberFormat="1" applyFont="1" applyBorder="1" applyAlignment="1">
      <alignment horizontal="center" vertical="center"/>
    </xf>
    <xf numFmtId="0" fontId="7" fillId="0" borderId="0" xfId="0" applyFont="1" applyFill="1" applyBorder="1" applyAlignment="1" applyProtection="1">
      <alignment horizontal="right"/>
      <protection locked="0"/>
    </xf>
    <xf numFmtId="164" fontId="7" fillId="0" borderId="0" xfId="1" applyNumberFormat="1" applyFont="1" applyFill="1" applyBorder="1" applyAlignment="1" applyProtection="1">
      <alignment horizontal="right"/>
      <protection locked="0"/>
    </xf>
    <xf numFmtId="164" fontId="9" fillId="0" borderId="2" xfId="1" applyNumberFormat="1" applyFont="1" applyFill="1" applyBorder="1" applyAlignment="1" applyProtection="1">
      <alignment horizontal="right"/>
      <protection locked="0"/>
    </xf>
    <xf numFmtId="165" fontId="7" fillId="0" borderId="0" xfId="2" applyNumberFormat="1" applyFont="1" applyFill="1" applyBorder="1" applyAlignment="1" applyProtection="1">
      <alignment horizontal="right"/>
      <protection locked="0"/>
    </xf>
    <xf numFmtId="165" fontId="9" fillId="0" borderId="2" xfId="2" applyNumberFormat="1" applyFont="1" applyFill="1" applyBorder="1" applyAlignment="1" applyProtection="1">
      <alignment horizontal="right"/>
      <protection locked="0"/>
    </xf>
    <xf numFmtId="165" fontId="7" fillId="0" borderId="1" xfId="2" applyNumberFormat="1" applyFont="1" applyFill="1" applyBorder="1" applyAlignment="1" applyProtection="1">
      <alignment horizontal="right"/>
      <protection locked="0"/>
    </xf>
    <xf numFmtId="165" fontId="9" fillId="0" borderId="2" xfId="0" applyNumberFormat="1" applyFont="1" applyFill="1" applyBorder="1" applyAlignment="1" applyProtection="1">
      <alignment horizontal="right"/>
      <protection locked="0"/>
    </xf>
    <xf numFmtId="0" fontId="4" fillId="0" borderId="1" xfId="0" applyFont="1" applyFill="1" applyBorder="1"/>
    <xf numFmtId="44" fontId="30" fillId="0" borderId="0" xfId="0" applyNumberFormat="1" applyFont="1"/>
    <xf numFmtId="0" fontId="30" fillId="0" borderId="0" xfId="0" applyFont="1"/>
    <xf numFmtId="0" fontId="0" fillId="0" borderId="0" xfId="0"/>
    <xf numFmtId="0" fontId="13" fillId="0" borderId="0" xfId="0" applyFont="1" applyFill="1" applyBorder="1" applyAlignment="1" applyProtection="1">
      <alignment horizontal="left" vertical="top" wrapText="1"/>
      <protection locked="0"/>
    </xf>
    <xf numFmtId="0" fontId="13" fillId="0" borderId="0" xfId="0" applyFont="1" applyFill="1" applyBorder="1" applyAlignment="1" applyProtection="1">
      <alignment vertical="top" wrapText="1"/>
      <protection locked="0"/>
    </xf>
    <xf numFmtId="0" fontId="5" fillId="0" borderId="0" xfId="0" applyFont="1" applyFill="1" applyBorder="1" applyAlignment="1" applyProtection="1">
      <alignment horizontal="center" wrapText="1"/>
      <protection locked="0"/>
    </xf>
    <xf numFmtId="0" fontId="6" fillId="0" borderId="3" xfId="0" applyFont="1" applyFill="1" applyBorder="1" applyAlignment="1" applyProtection="1">
      <alignment horizontal="center"/>
      <protection locked="0"/>
    </xf>
    <xf numFmtId="0" fontId="33" fillId="0" borderId="3" xfId="0" applyFont="1" applyBorder="1" applyAlignment="1">
      <alignment horizontal="left"/>
    </xf>
    <xf numFmtId="0" fontId="30" fillId="0" borderId="3" xfId="0" applyFont="1" applyBorder="1" applyAlignment="1">
      <alignment horizontal="left"/>
    </xf>
    <xf numFmtId="0" fontId="32" fillId="7" borderId="0" xfId="0" applyFont="1" applyFill="1" applyAlignment="1">
      <alignment horizontal="center"/>
    </xf>
    <xf numFmtId="0" fontId="37" fillId="0" borderId="25" xfId="0" applyFont="1" applyBorder="1"/>
    <xf numFmtId="0" fontId="23" fillId="8" borderId="0" xfId="0" applyFont="1" applyFill="1" applyBorder="1" applyAlignment="1">
      <alignment horizontal="center" vertical="center"/>
    </xf>
    <xf numFmtId="0" fontId="23" fillId="8" borderId="26" xfId="0" applyFont="1" applyFill="1" applyBorder="1" applyAlignment="1">
      <alignment horizontal="center" vertical="center"/>
    </xf>
    <xf numFmtId="0" fontId="21" fillId="0" borderId="25" xfId="0" applyFont="1" applyBorder="1" applyAlignment="1">
      <alignment horizontal="center"/>
    </xf>
    <xf numFmtId="0" fontId="27" fillId="7" borderId="27" xfId="0" applyFont="1" applyFill="1" applyBorder="1" applyAlignment="1">
      <alignment horizontal="center" vertical="center"/>
    </xf>
    <xf numFmtId="0" fontId="27" fillId="7" borderId="28" xfId="0" applyFont="1" applyFill="1" applyBorder="1" applyAlignment="1">
      <alignment horizontal="center" vertical="center"/>
    </xf>
    <xf numFmtId="0" fontId="27" fillId="7" borderId="29" xfId="0" applyFont="1" applyFill="1" applyBorder="1" applyAlignment="1">
      <alignment horizontal="center" vertical="center"/>
    </xf>
    <xf numFmtId="0" fontId="45" fillId="0" borderId="27" xfId="0" applyFont="1" applyBorder="1" applyAlignment="1">
      <alignment horizontal="center" vertical="center"/>
    </xf>
    <xf numFmtId="0" fontId="45" fillId="0" borderId="28" xfId="0" applyFont="1" applyBorder="1" applyAlignment="1">
      <alignment horizontal="center" vertical="center"/>
    </xf>
    <xf numFmtId="0" fontId="45" fillId="0" borderId="29" xfId="0" applyFont="1" applyBorder="1" applyAlignment="1">
      <alignment horizontal="center" vertical="center"/>
    </xf>
    <xf numFmtId="0" fontId="29" fillId="0" borderId="25" xfId="0" applyFont="1" applyBorder="1"/>
    <xf numFmtId="0" fontId="37" fillId="0" borderId="25" xfId="0" applyFont="1" applyBorder="1" applyAlignment="1">
      <alignment horizontal="center" vertical="center"/>
    </xf>
    <xf numFmtId="1" fontId="37" fillId="0" borderId="25" xfId="0" applyNumberFormat="1" applyFont="1" applyBorder="1" applyAlignment="1">
      <alignment horizontal="center" vertical="center"/>
    </xf>
    <xf numFmtId="0" fontId="29" fillId="10" borderId="27" xfId="0" applyFont="1" applyFill="1" applyBorder="1" applyAlignment="1">
      <alignment horizontal="center" vertical="center"/>
    </xf>
    <xf numFmtId="0" fontId="29" fillId="10" borderId="28" xfId="0" applyFont="1" applyFill="1" applyBorder="1" applyAlignment="1">
      <alignment horizontal="center" vertical="center"/>
    </xf>
    <xf numFmtId="0" fontId="29" fillId="10" borderId="29" xfId="0" applyFont="1" applyFill="1" applyBorder="1" applyAlignment="1">
      <alignment horizontal="center" vertical="center"/>
    </xf>
    <xf numFmtId="3" fontId="37" fillId="0" borderId="25" xfId="0" applyNumberFormat="1" applyFont="1" applyBorder="1" applyAlignment="1">
      <alignment horizontal="center" vertical="center"/>
    </xf>
    <xf numFmtId="0" fontId="0" fillId="0" borderId="0" xfId="0" applyBorder="1"/>
    <xf numFmtId="3" fontId="29" fillId="0" borderId="25" xfId="0" applyNumberFormat="1" applyFont="1" applyBorder="1" applyAlignment="1">
      <alignment horizontal="center" vertical="center"/>
    </xf>
    <xf numFmtId="0" fontId="29" fillId="0" borderId="25"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xf numFmtId="0" fontId="29" fillId="7" borderId="0" xfId="0" applyFont="1" applyFill="1" applyBorder="1" applyAlignment="1">
      <alignment horizontal="center" vertical="center"/>
    </xf>
    <xf numFmtId="0" fontId="24" fillId="5" borderId="8" xfId="0" applyFont="1" applyFill="1" applyBorder="1" applyAlignment="1">
      <alignment horizontal="left" wrapText="1" indent="1"/>
    </xf>
    <xf numFmtId="0" fontId="24" fillId="5" borderId="9" xfId="0" applyFont="1" applyFill="1" applyBorder="1" applyAlignment="1">
      <alignment horizontal="left" wrapText="1" indent="1"/>
    </xf>
    <xf numFmtId="0" fontId="4" fillId="10" borderId="0" xfId="0" applyFont="1" applyFill="1" applyBorder="1" applyAlignment="1">
      <alignment horizontal="center" vertical="center"/>
    </xf>
    <xf numFmtId="0" fontId="0" fillId="8" borderId="18" xfId="0" applyFill="1" applyBorder="1" applyAlignment="1">
      <alignment horizontal="left" wrapText="1"/>
    </xf>
    <xf numFmtId="0" fontId="0" fillId="8" borderId="19" xfId="0" applyFill="1" applyBorder="1" applyAlignment="1">
      <alignment horizontal="left" wrapText="1"/>
    </xf>
    <xf numFmtId="0" fontId="0" fillId="8" borderId="16" xfId="0" applyFill="1" applyBorder="1" applyAlignment="1">
      <alignment horizontal="left" wrapText="1"/>
    </xf>
    <xf numFmtId="0" fontId="0" fillId="8" borderId="22" xfId="0" applyFill="1" applyBorder="1" applyAlignment="1">
      <alignment horizontal="left" wrapText="1"/>
    </xf>
    <xf numFmtId="0" fontId="0" fillId="8" borderId="17" xfId="0" applyFill="1" applyBorder="1" applyAlignment="1">
      <alignment horizontal="left"/>
    </xf>
    <xf numFmtId="0" fontId="0" fillId="8" borderId="15" xfId="0" applyFill="1" applyBorder="1" applyAlignment="1">
      <alignment horizontal="left"/>
    </xf>
    <xf numFmtId="0" fontId="36" fillId="7" borderId="10" xfId="0" applyFont="1" applyFill="1" applyBorder="1" applyAlignment="1">
      <alignment horizontal="center" vertical="center"/>
    </xf>
    <xf numFmtId="0" fontId="36" fillId="7" borderId="11" xfId="0" applyFont="1" applyFill="1" applyBorder="1" applyAlignment="1">
      <alignment horizontal="center" vertical="center"/>
    </xf>
    <xf numFmtId="0" fontId="36" fillId="7" borderId="12" xfId="0" applyFont="1" applyFill="1" applyBorder="1" applyAlignment="1">
      <alignment horizontal="center" vertical="center"/>
    </xf>
    <xf numFmtId="0" fontId="36" fillId="7" borderId="13" xfId="0" applyFont="1" applyFill="1" applyBorder="1" applyAlignment="1">
      <alignment horizontal="center" vertical="center"/>
    </xf>
    <xf numFmtId="0" fontId="36" fillId="7" borderId="3" xfId="0" applyFont="1" applyFill="1" applyBorder="1" applyAlignment="1">
      <alignment horizontal="center" vertical="center"/>
    </xf>
    <xf numFmtId="0" fontId="36" fillId="7" borderId="14" xfId="0" applyFont="1" applyFill="1" applyBorder="1" applyAlignment="1">
      <alignment horizontal="center" vertical="center"/>
    </xf>
    <xf numFmtId="0" fontId="29" fillId="10" borderId="0" xfId="0" applyFont="1" applyFill="1" applyBorder="1" applyAlignment="1">
      <alignment horizontal="left"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0" fillId="8" borderId="17" xfId="0" applyFont="1" applyFill="1" applyBorder="1" applyAlignment="1">
      <alignment horizontal="left" vertical="center" wrapText="1"/>
    </xf>
    <xf numFmtId="0" fontId="0" fillId="8" borderId="24" xfId="0" applyFont="1" applyFill="1" applyBorder="1" applyAlignment="1">
      <alignment horizontal="left" vertical="center" wrapText="1"/>
    </xf>
    <xf numFmtId="0" fontId="0" fillId="8" borderId="15" xfId="0" applyFont="1" applyFill="1" applyBorder="1" applyAlignment="1">
      <alignment horizontal="left" vertical="center" wrapText="1"/>
    </xf>
    <xf numFmtId="0" fontId="0" fillId="8" borderId="18" xfId="0" applyFont="1" applyFill="1" applyBorder="1" applyAlignment="1">
      <alignment horizontal="left" vertical="center" wrapText="1"/>
    </xf>
    <xf numFmtId="0" fontId="0" fillId="8" borderId="19" xfId="0" applyFont="1" applyFill="1" applyBorder="1" applyAlignment="1">
      <alignment horizontal="left" vertical="center" wrapText="1"/>
    </xf>
    <xf numFmtId="0" fontId="0" fillId="8" borderId="16" xfId="0" applyFont="1" applyFill="1" applyBorder="1" applyAlignment="1">
      <alignment horizontal="left" vertical="center" wrapText="1"/>
    </xf>
    <xf numFmtId="0" fontId="0" fillId="8" borderId="22" xfId="0" applyFont="1" applyFill="1" applyBorder="1" applyAlignment="1">
      <alignment horizontal="left" vertical="center" wrapText="1"/>
    </xf>
    <xf numFmtId="3" fontId="0" fillId="8" borderId="18" xfId="1" applyNumberFormat="1" applyFont="1" applyFill="1" applyBorder="1" applyAlignment="1">
      <alignment horizontal="left" vertical="center" wrapText="1"/>
    </xf>
    <xf numFmtId="3" fontId="0" fillId="8" borderId="23" xfId="1" applyNumberFormat="1" applyFont="1" applyFill="1" applyBorder="1" applyAlignment="1">
      <alignment horizontal="left" vertical="center" wrapText="1"/>
    </xf>
    <xf numFmtId="3" fontId="0" fillId="8" borderId="19" xfId="1" applyNumberFormat="1" applyFont="1" applyFill="1" applyBorder="1" applyAlignment="1">
      <alignment horizontal="left" vertical="center" wrapText="1"/>
    </xf>
    <xf numFmtId="3" fontId="0" fillId="8" borderId="20" xfId="1" applyNumberFormat="1" applyFont="1" applyFill="1" applyBorder="1" applyAlignment="1">
      <alignment horizontal="left" vertical="center" wrapText="1"/>
    </xf>
    <xf numFmtId="3" fontId="0" fillId="8" borderId="0" xfId="1" applyNumberFormat="1" applyFont="1" applyFill="1" applyBorder="1" applyAlignment="1">
      <alignment horizontal="left" vertical="center" wrapText="1"/>
    </xf>
    <xf numFmtId="3" fontId="0" fillId="8" borderId="21" xfId="1" applyNumberFormat="1" applyFont="1" applyFill="1" applyBorder="1" applyAlignment="1">
      <alignment horizontal="left" vertical="center" wrapText="1"/>
    </xf>
    <xf numFmtId="3" fontId="0" fillId="8" borderId="16" xfId="1" applyNumberFormat="1" applyFont="1" applyFill="1" applyBorder="1" applyAlignment="1">
      <alignment horizontal="left" vertical="center" wrapText="1"/>
    </xf>
    <xf numFmtId="3" fontId="0" fillId="8" borderId="1" xfId="1" applyNumberFormat="1" applyFont="1" applyFill="1" applyBorder="1" applyAlignment="1">
      <alignment horizontal="left" vertical="center" wrapText="1"/>
    </xf>
    <xf numFmtId="3" fontId="0" fillId="8" borderId="22" xfId="1" applyNumberFormat="1" applyFont="1" applyFill="1" applyBorder="1" applyAlignment="1">
      <alignment horizontal="left" vertical="center" wrapText="1"/>
    </xf>
    <xf numFmtId="0" fontId="4" fillId="0" borderId="3" xfId="0" applyFont="1" applyBorder="1" applyAlignment="1">
      <alignment horizontal="left"/>
    </xf>
    <xf numFmtId="0" fontId="31" fillId="0" borderId="3" xfId="0" applyFont="1" applyBorder="1" applyAlignment="1">
      <alignment horizontal="left"/>
    </xf>
    <xf numFmtId="49" fontId="0" fillId="0" borderId="0" xfId="0" applyNumberFormat="1" applyFont="1" applyFill="1" applyBorder="1" applyAlignment="1">
      <alignment horizontal="center" vertical="center" wrapText="1"/>
    </xf>
    <xf numFmtId="0" fontId="0" fillId="6" borderId="17" xfId="0" applyFont="1" applyFill="1" applyBorder="1" applyAlignment="1">
      <alignment horizontal="center" vertical="center"/>
    </xf>
    <xf numFmtId="0" fontId="0" fillId="6" borderId="15" xfId="0" applyFont="1" applyFill="1" applyBorder="1" applyAlignment="1">
      <alignment horizontal="center" vertical="center"/>
    </xf>
    <xf numFmtId="0" fontId="0" fillId="8" borderId="23" xfId="0" applyFont="1" applyFill="1" applyBorder="1" applyAlignment="1">
      <alignment horizontal="left" vertical="center" wrapText="1"/>
    </xf>
    <xf numFmtId="0" fontId="0" fillId="8" borderId="0" xfId="0" applyFont="1" applyFill="1" applyBorder="1" applyAlignment="1">
      <alignment horizontal="left" vertical="center" wrapText="1"/>
    </xf>
    <xf numFmtId="0" fontId="0" fillId="8" borderId="18" xfId="0" applyFont="1" applyFill="1" applyBorder="1" applyAlignment="1">
      <alignment horizontal="center" vertical="center" wrapText="1"/>
    </xf>
    <xf numFmtId="0" fontId="0" fillId="8" borderId="19" xfId="0" applyFont="1" applyFill="1" applyBorder="1" applyAlignment="1">
      <alignment horizontal="center" vertical="center" wrapText="1"/>
    </xf>
    <xf numFmtId="0" fontId="0" fillId="8" borderId="16" xfId="0" applyFont="1" applyFill="1" applyBorder="1" applyAlignment="1">
      <alignment horizontal="center" vertical="center" wrapText="1"/>
    </xf>
    <xf numFmtId="0" fontId="0" fillId="8" borderId="22" xfId="0" applyFont="1" applyFill="1" applyBorder="1" applyAlignment="1">
      <alignment horizontal="center" vertical="center" wrapText="1"/>
    </xf>
    <xf numFmtId="0" fontId="21" fillId="0" borderId="0" xfId="0" applyFont="1" applyFill="1" applyBorder="1" applyAlignment="1">
      <alignment horizontal="left" vertical="center"/>
    </xf>
    <xf numFmtId="0" fontId="27" fillId="7" borderId="0" xfId="0" applyFont="1" applyFill="1" applyAlignment="1">
      <alignment horizontal="center"/>
    </xf>
    <xf numFmtId="0" fontId="21" fillId="8" borderId="25" xfId="0" applyFont="1" applyFill="1" applyBorder="1" applyAlignment="1">
      <alignment horizontal="center" vertical="center"/>
    </xf>
    <xf numFmtId="169" fontId="21" fillId="0" borderId="0" xfId="0" applyNumberFormat="1" applyFont="1"/>
    <xf numFmtId="169" fontId="27" fillId="0" borderId="0" xfId="0" applyNumberFormat="1" applyFont="1"/>
    <xf numFmtId="171" fontId="21" fillId="0" borderId="0" xfId="0" applyNumberFormat="1" applyFont="1"/>
    <xf numFmtId="171" fontId="27" fillId="0" borderId="0" xfId="0" applyNumberFormat="1" applyFont="1"/>
    <xf numFmtId="0" fontId="18" fillId="0" borderId="0" xfId="0" applyFont="1" applyFill="1"/>
    <xf numFmtId="44" fontId="17" fillId="0" borderId="0" xfId="2" applyFont="1" applyFill="1"/>
    <xf numFmtId="0" fontId="17" fillId="0" borderId="0" xfId="0" applyFont="1" applyFill="1" applyBorder="1"/>
    <xf numFmtId="0" fontId="21" fillId="8" borderId="30" xfId="0" applyFont="1" applyFill="1" applyBorder="1" applyAlignment="1">
      <alignment horizontal="center" vertical="center"/>
    </xf>
    <xf numFmtId="0" fontId="21" fillId="8" borderId="30" xfId="0" applyFont="1" applyFill="1" applyBorder="1" applyAlignment="1">
      <alignment horizontal="left" vertical="center"/>
    </xf>
    <xf numFmtId="0" fontId="4" fillId="12" borderId="17" xfId="0" applyFont="1" applyFill="1" applyBorder="1" applyAlignment="1">
      <alignment horizontal="center" wrapText="1"/>
    </xf>
    <xf numFmtId="0" fontId="4" fillId="12" borderId="24" xfId="0" applyFont="1" applyFill="1" applyBorder="1" applyAlignment="1">
      <alignment horizontal="center"/>
    </xf>
    <xf numFmtId="0" fontId="4" fillId="12" borderId="15" xfId="0" applyFont="1" applyFill="1" applyBorder="1" applyAlignment="1">
      <alignment horizontal="center"/>
    </xf>
    <xf numFmtId="0" fontId="46" fillId="0" borderId="0" xfId="0" applyFont="1" applyFill="1"/>
  </cellXfs>
  <cellStyles count="21">
    <cellStyle name="Comma" xfId="1" builtinId="3"/>
    <cellStyle name="Comma 2" xfId="4" xr:uid="{00000000-0005-0000-0000-000001000000}"/>
    <cellStyle name="Comma 2 2" xfId="5" xr:uid="{00000000-0005-0000-0000-000002000000}"/>
    <cellStyle name="Comma 3" xfId="18" xr:uid="{00000000-0005-0000-0000-00003D000000}"/>
    <cellStyle name="Comma0" xfId="6" xr:uid="{00000000-0005-0000-0000-000003000000}"/>
    <cellStyle name="Currency" xfId="2" builtinId="4"/>
    <cellStyle name="Currency 2" xfId="7" xr:uid="{00000000-0005-0000-0000-000005000000}"/>
    <cellStyle name="Currency 3" xfId="19" xr:uid="{00000000-0005-0000-0000-00003E000000}"/>
    <cellStyle name="Currency0" xfId="8" xr:uid="{00000000-0005-0000-0000-000006000000}"/>
    <cellStyle name="Date" xfId="9" xr:uid="{00000000-0005-0000-0000-000007000000}"/>
    <cellStyle name="Fixed" xfId="10" xr:uid="{00000000-0005-0000-0000-000008000000}"/>
    <cellStyle name="Normal" xfId="0" builtinId="0"/>
    <cellStyle name="Normal 2" xfId="3" xr:uid="{00000000-0005-0000-0000-00000B000000}"/>
    <cellStyle name="Normal 2 2" xfId="11" xr:uid="{00000000-0005-0000-0000-00000C000000}"/>
    <cellStyle name="Normal 2 3" xfId="14" xr:uid="{00000000-0005-0000-0000-00000D000000}"/>
    <cellStyle name="Normal 3" xfId="15" xr:uid="{00000000-0005-0000-0000-00000E000000}"/>
    <cellStyle name="Normal 4" xfId="17" xr:uid="{00000000-0005-0000-0000-00003F000000}"/>
    <cellStyle name="Percent" xfId="16" builtinId="5"/>
    <cellStyle name="Percent 2" xfId="12" xr:uid="{00000000-0005-0000-0000-00000F000000}"/>
    <cellStyle name="Percent 3" xfId="13" xr:uid="{00000000-0005-0000-0000-000010000000}"/>
    <cellStyle name="Percent 4" xfId="20" xr:uid="{00000000-0005-0000-0000-00004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6</xdr:col>
      <xdr:colOff>163512</xdr:colOff>
      <xdr:row>336</xdr:row>
      <xdr:rowOff>0</xdr:rowOff>
    </xdr:from>
    <xdr:to>
      <xdr:col>10</xdr:col>
      <xdr:colOff>571500</xdr:colOff>
      <xdr:row>367</xdr:row>
      <xdr:rowOff>137340</xdr:rowOff>
    </xdr:to>
    <xdr:pic>
      <xdr:nvPicPr>
        <xdr:cNvPr id="3" name="Picture 2">
          <a:extLst>
            <a:ext uri="{FF2B5EF4-FFF2-40B4-BE49-F238E27FC236}">
              <a16:creationId xmlns:a16="http://schemas.microsoft.com/office/drawing/2014/main" id="{6B433D7F-B79A-4000-AEA6-3EA074A16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78512" y="63865125"/>
          <a:ext cx="8710613" cy="5242069"/>
        </a:xfrm>
        <a:prstGeom prst="rect">
          <a:avLst/>
        </a:prstGeom>
      </xdr:spPr>
    </xdr:pic>
    <xdr:clientData/>
  </xdr:twoCellAnchor>
  <xdr:twoCellAnchor editAs="oneCell">
    <xdr:from>
      <xdr:col>6</xdr:col>
      <xdr:colOff>108670</xdr:colOff>
      <xdr:row>410</xdr:row>
      <xdr:rowOff>0</xdr:rowOff>
    </xdr:from>
    <xdr:to>
      <xdr:col>10</xdr:col>
      <xdr:colOff>364315</xdr:colOff>
      <xdr:row>438</xdr:row>
      <xdr:rowOff>55420</xdr:rowOff>
    </xdr:to>
    <xdr:pic>
      <xdr:nvPicPr>
        <xdr:cNvPr id="4" name="Picture 3" descr="https://images3.loopnet.com/i2/YG_wQCZuiBeWvCO2DBpj2ZJLdFyMGA0Py1NHBFBaRE8/112/image.jpg">
          <a:extLst>
            <a:ext uri="{FF2B5EF4-FFF2-40B4-BE49-F238E27FC236}">
              <a16:creationId xmlns:a16="http://schemas.microsoft.com/office/drawing/2014/main" id="{24096DC5-FB84-4A7D-8047-62FD2867B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35215" y="76711751"/>
          <a:ext cx="8528974" cy="5536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106704</xdr:colOff>
      <xdr:row>439</xdr:row>
      <xdr:rowOff>9524</xdr:rowOff>
    </xdr:from>
    <xdr:to>
      <xdr:col>10</xdr:col>
      <xdr:colOff>420399</xdr:colOff>
      <xdr:row>471</xdr:row>
      <xdr:rowOff>172907</xdr:rowOff>
    </xdr:to>
    <xdr:pic>
      <xdr:nvPicPr>
        <xdr:cNvPr id="6" name="Picture 5" descr="https://images3.loopnet.com/m2/LdlgIrJyQwyY6EqOz77MriFVIB1IYKH_Spr7Jnod2BCZv54AuCFR-x4ncqwekZilngFME71wh8KcAIPswxJCzLRkTo_qnibrKdV1K6p_yH8/H768W1024/map.jpg">
          <a:extLst>
            <a:ext uri="{FF2B5EF4-FFF2-40B4-BE49-F238E27FC236}">
              <a16:creationId xmlns:a16="http://schemas.microsoft.com/office/drawing/2014/main" id="{D6929B6C-67E5-442B-A921-F536B7FE56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533249" y="82513342"/>
          <a:ext cx="8591786" cy="6242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113433</xdr:colOff>
      <xdr:row>482</xdr:row>
      <xdr:rowOff>130751</xdr:rowOff>
    </xdr:from>
    <xdr:to>
      <xdr:col>11</xdr:col>
      <xdr:colOff>264901</xdr:colOff>
      <xdr:row>510</xdr:row>
      <xdr:rowOff>21045</xdr:rowOff>
    </xdr:to>
    <xdr:pic>
      <xdr:nvPicPr>
        <xdr:cNvPr id="7" name="Picture 6" descr="https://images3.loopnet.com/i2/w29XSI9MnpTelhqQ79ZfGSJz2BlOKD9V_qX2EBlwhwc/112/image.jpg">
          <a:extLst>
            <a:ext uri="{FF2B5EF4-FFF2-40B4-BE49-F238E27FC236}">
              <a16:creationId xmlns:a16="http://schemas.microsoft.com/office/drawing/2014/main" id="{6992F573-9F4F-472D-AC7C-BA3309E0F3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539978" y="90514342"/>
          <a:ext cx="9070332" cy="6746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161243</xdr:colOff>
      <xdr:row>511</xdr:row>
      <xdr:rowOff>26682</xdr:rowOff>
    </xdr:from>
    <xdr:to>
      <xdr:col>11</xdr:col>
      <xdr:colOff>552377</xdr:colOff>
      <xdr:row>547</xdr:row>
      <xdr:rowOff>122324</xdr:rowOff>
    </xdr:to>
    <xdr:pic>
      <xdr:nvPicPr>
        <xdr:cNvPr id="8" name="Picture 7" descr="https://images4.loopnet.com/m2/FUmcTZucAfWh0Zyq9rJAtRYwj8kbUDgFF1e48tL2bzUoBSMdcKnhUg4ibVnmzCsoNWKNUifSon4hgArRAGnoqhocwLVXPeqcKFZqFfmXQ3M/H768W1024/map.jpg">
          <a:extLst>
            <a:ext uri="{FF2B5EF4-FFF2-40B4-BE49-F238E27FC236}">
              <a16:creationId xmlns:a16="http://schemas.microsoft.com/office/drawing/2014/main" id="{E96FC3E7-6418-4CD8-A6BF-B57254E3A7C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576243" y="98007182"/>
          <a:ext cx="9344634" cy="6858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179387</xdr:colOff>
      <xdr:row>583</xdr:row>
      <xdr:rowOff>4762</xdr:rowOff>
    </xdr:from>
    <xdr:to>
      <xdr:col>13</xdr:col>
      <xdr:colOff>865</xdr:colOff>
      <xdr:row>615</xdr:row>
      <xdr:rowOff>64561</xdr:rowOff>
    </xdr:to>
    <xdr:pic>
      <xdr:nvPicPr>
        <xdr:cNvPr id="10" name="Picture 9">
          <a:extLst>
            <a:ext uri="{FF2B5EF4-FFF2-40B4-BE49-F238E27FC236}">
              <a16:creationId xmlns:a16="http://schemas.microsoft.com/office/drawing/2014/main" id="{CF9AB8BD-955D-4CF5-88AB-B45E2DAE2CE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594387" y="111431387"/>
          <a:ext cx="10063162" cy="6047853"/>
        </a:xfrm>
        <a:prstGeom prst="rect">
          <a:avLst/>
        </a:prstGeom>
      </xdr:spPr>
    </xdr:pic>
    <xdr:clientData/>
  </xdr:twoCellAnchor>
  <xdr:twoCellAnchor editAs="oneCell">
    <xdr:from>
      <xdr:col>6</xdr:col>
      <xdr:colOff>144136</xdr:colOff>
      <xdr:row>615</xdr:row>
      <xdr:rowOff>190499</xdr:rowOff>
    </xdr:from>
    <xdr:to>
      <xdr:col>13</xdr:col>
      <xdr:colOff>36511</xdr:colOff>
      <xdr:row>649</xdr:row>
      <xdr:rowOff>163601</xdr:rowOff>
    </xdr:to>
    <xdr:pic>
      <xdr:nvPicPr>
        <xdr:cNvPr id="11" name="Picture 10" descr="https://images4.loopnet.com/i2/baTYcuo3aZDnEGLkTdsHUX_02nPD5AvmC7pWi2SMAuU/112/image.jpg">
          <a:extLst>
            <a:ext uri="{FF2B5EF4-FFF2-40B4-BE49-F238E27FC236}">
              <a16:creationId xmlns:a16="http://schemas.microsoft.com/office/drawing/2014/main" id="{E311DBC0-9150-4890-A095-03E00660449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559136" y="117633749"/>
          <a:ext cx="10142863" cy="6418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131761</xdr:colOff>
      <xdr:row>650</xdr:row>
      <xdr:rowOff>169870</xdr:rowOff>
    </xdr:from>
    <xdr:to>
      <xdr:col>13</xdr:col>
      <xdr:colOff>77786</xdr:colOff>
      <xdr:row>691</xdr:row>
      <xdr:rowOff>66674</xdr:rowOff>
    </xdr:to>
    <xdr:pic>
      <xdr:nvPicPr>
        <xdr:cNvPr id="12" name="Picture 11" descr="https://images4.loopnet.com/m2/pRL2thRlra-m-i0OLHUYUh7b-MXXm0vDYm_zcB8zSeayFbPOVyNs4XkPXctj5ghNj6v5z__G_eSmmf-sczWpklDMVyYgn9YZaSCNKNpUmBs/H768W1024/map.jpg">
          <a:extLst>
            <a:ext uri="{FF2B5EF4-FFF2-40B4-BE49-F238E27FC236}">
              <a16:creationId xmlns:a16="http://schemas.microsoft.com/office/drawing/2014/main" id="{B8427A00-C3D6-4408-99C2-679F4A5509C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546761" y="124232995"/>
          <a:ext cx="10201275" cy="743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112037</xdr:colOff>
      <xdr:row>700</xdr:row>
      <xdr:rowOff>136524</xdr:rowOff>
    </xdr:from>
    <xdr:to>
      <xdr:col>12</xdr:col>
      <xdr:colOff>153609</xdr:colOff>
      <xdr:row>739</xdr:row>
      <xdr:rowOff>131763</xdr:rowOff>
    </xdr:to>
    <xdr:pic>
      <xdr:nvPicPr>
        <xdr:cNvPr id="13" name="Picture 12" descr="https://images3.loopnet.com/i2/1FZkeEvRMDky8B1ASifBABAuaI50XLXLYRiQZjdr8IM/112/image.jpg">
          <a:extLst>
            <a:ext uri="{FF2B5EF4-FFF2-40B4-BE49-F238E27FC236}">
              <a16:creationId xmlns:a16="http://schemas.microsoft.com/office/drawing/2014/main" id="{D0450410-C050-4331-BAE7-9C6EB3216AF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527037" y="133216649"/>
          <a:ext cx="9641185" cy="713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141659</xdr:colOff>
      <xdr:row>740</xdr:row>
      <xdr:rowOff>115887</xdr:rowOff>
    </xdr:from>
    <xdr:to>
      <xdr:col>12</xdr:col>
      <xdr:colOff>238125</xdr:colOff>
      <xdr:row>777</xdr:row>
      <xdr:rowOff>153599</xdr:rowOff>
    </xdr:to>
    <xdr:pic>
      <xdr:nvPicPr>
        <xdr:cNvPr id="14" name="Picture 13" descr="https://images2.loopnet.com/m2/QoKJ6d3KhpfjAIZajwNJzznYbnay_3JmYSdMauZqdlM6yczOqjMIcWZ-WX7HdoYe72E2-goFuOR8SPdiLCAm7AGpcfAL0kj7QRFRnGy8TtA/H768W1024/map.jpg">
          <a:extLst>
            <a:ext uri="{FF2B5EF4-FFF2-40B4-BE49-F238E27FC236}">
              <a16:creationId xmlns:a16="http://schemas.microsoft.com/office/drawing/2014/main" id="{E1BFD6EA-AA21-45ED-8408-6C4070B53FC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8556659" y="140514387"/>
          <a:ext cx="9700841" cy="7104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249228</xdr:colOff>
      <xdr:row>789</xdr:row>
      <xdr:rowOff>131762</xdr:rowOff>
    </xdr:from>
    <xdr:to>
      <xdr:col>11</xdr:col>
      <xdr:colOff>579437</xdr:colOff>
      <xdr:row>822</xdr:row>
      <xdr:rowOff>76199</xdr:rowOff>
    </xdr:to>
    <xdr:pic>
      <xdr:nvPicPr>
        <xdr:cNvPr id="15" name="Picture 14" descr="https://x.lnimg.com/photo/poster_1920/7b2a214000494d2d866b269d2d682d36.jpg">
          <a:extLst>
            <a:ext uri="{FF2B5EF4-FFF2-40B4-BE49-F238E27FC236}">
              <a16:creationId xmlns:a16="http://schemas.microsoft.com/office/drawing/2014/main" id="{D39710B5-DFE6-4B64-A82E-924FA401962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664228" y="149213887"/>
          <a:ext cx="9278947" cy="607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265599</xdr:colOff>
      <xdr:row>822</xdr:row>
      <xdr:rowOff>163512</xdr:rowOff>
    </xdr:from>
    <xdr:to>
      <xdr:col>11</xdr:col>
      <xdr:colOff>592137</xdr:colOff>
      <xdr:row>853</xdr:row>
      <xdr:rowOff>93196</xdr:rowOff>
    </xdr:to>
    <xdr:pic>
      <xdr:nvPicPr>
        <xdr:cNvPr id="17" name="Picture 16">
          <a:extLst>
            <a:ext uri="{FF2B5EF4-FFF2-40B4-BE49-F238E27FC236}">
              <a16:creationId xmlns:a16="http://schemas.microsoft.com/office/drawing/2014/main" id="{EC255C7C-8D78-4C04-899A-6893522AF88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8680599" y="155563887"/>
          <a:ext cx="9275276" cy="5584815"/>
        </a:xfrm>
        <a:prstGeom prst="rect">
          <a:avLst/>
        </a:prstGeom>
      </xdr:spPr>
    </xdr:pic>
    <xdr:clientData/>
  </xdr:twoCellAnchor>
  <xdr:twoCellAnchor editAs="oneCell">
    <xdr:from>
      <xdr:col>6</xdr:col>
      <xdr:colOff>148961</xdr:colOff>
      <xdr:row>864</xdr:row>
      <xdr:rowOff>176848</xdr:rowOff>
    </xdr:from>
    <xdr:to>
      <xdr:col>12</xdr:col>
      <xdr:colOff>282868</xdr:colOff>
      <xdr:row>905</xdr:row>
      <xdr:rowOff>530</xdr:rowOff>
    </xdr:to>
    <xdr:pic>
      <xdr:nvPicPr>
        <xdr:cNvPr id="21" name="Picture 20" descr="https://images1.loopnet.com/m2/YZ0GPRa5Rfdxjg1trr63VRQdqN0FVRUQQuYGZsrIERsjZSRyCl3jHXQZNPi3LFNS_gN9PUw6hItDqXAVPsuqRP1CP57B8ZhbThVTmV_wL8Q/H768W1024/map.jpg">
          <a:extLst>
            <a:ext uri="{FF2B5EF4-FFF2-40B4-BE49-F238E27FC236}">
              <a16:creationId xmlns:a16="http://schemas.microsoft.com/office/drawing/2014/main" id="{450B0689-2C8D-48C7-BC30-477BC5066DA6}"/>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8542794" y="164800599"/>
          <a:ext cx="9711825" cy="7358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189016</xdr:colOff>
      <xdr:row>906</xdr:row>
      <xdr:rowOff>101630</xdr:rowOff>
    </xdr:from>
    <xdr:to>
      <xdr:col>12</xdr:col>
      <xdr:colOff>390442</xdr:colOff>
      <xdr:row>934</xdr:row>
      <xdr:rowOff>148167</xdr:rowOff>
    </xdr:to>
    <xdr:pic>
      <xdr:nvPicPr>
        <xdr:cNvPr id="22" name="Picture 21" descr="https://images2.loopnet.com/i2/UhY3QyRlbMyQTx6g04PzMttRGrT0jEo5ANEumJzbhm0/112/image.jpg">
          <a:extLst>
            <a:ext uri="{FF2B5EF4-FFF2-40B4-BE49-F238E27FC236}">
              <a16:creationId xmlns:a16="http://schemas.microsoft.com/office/drawing/2014/main" id="{97B20DE7-170C-4BE4-8DEC-B272DDF58E6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582849" y="172440630"/>
          <a:ext cx="9779344" cy="532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xdr:row>
      <xdr:rowOff>0</xdr:rowOff>
    </xdr:from>
    <xdr:to>
      <xdr:col>9</xdr:col>
      <xdr:colOff>93549</xdr:colOff>
      <xdr:row>31</xdr:row>
      <xdr:rowOff>154241</xdr:rowOff>
    </xdr:to>
    <xdr:pic>
      <xdr:nvPicPr>
        <xdr:cNvPr id="19" name="Picture 18" descr="Image result for msa thruway">
          <a:extLst>
            <a:ext uri="{FF2B5EF4-FFF2-40B4-BE49-F238E27FC236}">
              <a16:creationId xmlns:a16="http://schemas.microsoft.com/office/drawing/2014/main" id="{266E4A14-E49D-48E0-B16F-869E871C51E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8395157" y="739889"/>
          <a:ext cx="7739062" cy="5010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636838</xdr:colOff>
      <xdr:row>46</xdr:row>
      <xdr:rowOff>26457</xdr:rowOff>
    </xdr:from>
    <xdr:to>
      <xdr:col>6</xdr:col>
      <xdr:colOff>6169401</xdr:colOff>
      <xdr:row>83</xdr:row>
      <xdr:rowOff>146904</xdr:rowOff>
    </xdr:to>
    <xdr:pic>
      <xdr:nvPicPr>
        <xdr:cNvPr id="24" name="Picture 23" descr="Image result for cranberry springs development">
          <a:extLst>
            <a:ext uri="{FF2B5EF4-FFF2-40B4-BE49-F238E27FC236}">
              <a16:creationId xmlns:a16="http://schemas.microsoft.com/office/drawing/2014/main" id="{F5F24AE4-D32F-4215-91F7-259806BA44DB}"/>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9016560" y="8616596"/>
          <a:ext cx="5532563" cy="729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ltadevg.sharepoint.com/ProjectDocuments/Cranberry%20Township,%20Butler%20County_R.13208.00/CRIZ/CRIZ%20Proj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Z Development Summary"/>
      <sheetName val="Projection"/>
      <sheetName val="Office"/>
      <sheetName val="Restaurant"/>
      <sheetName val="Hotel"/>
      <sheetName val="UPMC Lemieux"/>
      <sheetName val="Medical-Office"/>
      <sheetName val="Retail"/>
      <sheetName val="Cost Estimates"/>
      <sheetName val="Office Distribution"/>
      <sheetName val="Butler Co Empl by Ind"/>
      <sheetName val="IMPLAN-NAICS"/>
      <sheetName val="CS&amp;F Tax Worksheet"/>
      <sheetName val="Investment"/>
      <sheetName val="Sheet1"/>
    </sheetNames>
    <sheetDataSet>
      <sheetData sheetId="0"/>
      <sheetData sheetId="1">
        <row r="51">
          <cell r="C51">
            <v>46870000</v>
          </cell>
        </row>
        <row r="52">
          <cell r="C52">
            <v>4629852</v>
          </cell>
        </row>
        <row r="53">
          <cell r="C53">
            <v>18229860</v>
          </cell>
        </row>
        <row r="54">
          <cell r="C54">
            <v>21303000</v>
          </cell>
        </row>
        <row r="55">
          <cell r="C55">
            <v>21303000</v>
          </cell>
        </row>
        <row r="56">
          <cell r="C56">
            <v>14202000.000000002</v>
          </cell>
        </row>
        <row r="57">
          <cell r="C57">
            <v>14202000.000000002</v>
          </cell>
        </row>
        <row r="58">
          <cell r="C58">
            <v>14202000.000000002</v>
          </cell>
        </row>
        <row r="59">
          <cell r="C59">
            <v>1992750</v>
          </cell>
        </row>
        <row r="60">
          <cell r="C60">
            <v>1328500</v>
          </cell>
        </row>
        <row r="61">
          <cell r="C61">
            <v>1328500</v>
          </cell>
        </row>
        <row r="62">
          <cell r="C62">
            <v>1992750</v>
          </cell>
        </row>
        <row r="63">
          <cell r="C63">
            <v>1328500</v>
          </cell>
        </row>
        <row r="64">
          <cell r="C64">
            <v>877716</v>
          </cell>
        </row>
        <row r="65">
          <cell r="C65">
            <v>877716</v>
          </cell>
        </row>
        <row r="66">
          <cell r="C66">
            <v>9617966</v>
          </cell>
        </row>
        <row r="67">
          <cell r="C67">
            <v>65537099.999999993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pageSetUpPr fitToPage="1"/>
  </sheetPr>
  <dimension ref="B2:R551"/>
  <sheetViews>
    <sheetView tabSelected="1" zoomScale="63" zoomScaleNormal="70" workbookViewId="0">
      <selection activeCell="C41" sqref="C41"/>
    </sheetView>
  </sheetViews>
  <sheetFormatPr defaultColWidth="9.08984375" defaultRowHeight="14.5" x14ac:dyDescent="0.35"/>
  <cols>
    <col min="1" max="1" width="9.08984375" style="32"/>
    <col min="2" max="2" width="2.81640625" style="32" customWidth="1"/>
    <col min="3" max="3" width="44.6328125" style="32" customWidth="1"/>
    <col min="4" max="4" width="2.81640625" style="32" customWidth="1"/>
    <col min="5" max="5" width="37.90625" style="32" customWidth="1"/>
    <col min="6" max="6" width="5.08984375" style="32" customWidth="1"/>
    <col min="7" max="7" width="67.81640625" style="32" customWidth="1"/>
    <col min="8" max="8" width="26.36328125" style="32" customWidth="1"/>
    <col min="9" max="9" width="40.36328125" style="32" customWidth="1"/>
    <col min="10" max="10" width="27.7265625" style="32" customWidth="1"/>
    <col min="11" max="11" width="17.6328125" style="32" customWidth="1"/>
    <col min="12" max="12" width="23.54296875" style="32" customWidth="1"/>
    <col min="13" max="13" width="8.453125" style="32" customWidth="1"/>
    <col min="14" max="14" width="47" style="32" customWidth="1"/>
    <col min="15" max="17" width="29.453125" style="32" customWidth="1"/>
    <col min="18" max="18" width="21.1796875" style="32" customWidth="1"/>
    <col min="19" max="16384" width="9.08984375" style="32"/>
  </cols>
  <sheetData>
    <row r="2" spans="2:18" x14ac:dyDescent="0.35">
      <c r="G2" s="273"/>
      <c r="H2" s="273"/>
      <c r="I2" s="273"/>
      <c r="J2" s="273"/>
      <c r="K2" s="273"/>
      <c r="L2" s="273"/>
      <c r="M2" s="87"/>
    </row>
    <row r="3" spans="2:18" ht="43" customHeight="1" x14ac:dyDescent="0.5">
      <c r="B3" s="276" t="s">
        <v>904</v>
      </c>
      <c r="C3" s="276"/>
      <c r="D3" s="276"/>
      <c r="E3" s="276"/>
      <c r="F3" s="30"/>
      <c r="G3" s="42" t="s">
        <v>44</v>
      </c>
      <c r="H3" s="43" t="s">
        <v>51</v>
      </c>
      <c r="I3" s="273"/>
      <c r="J3" s="273"/>
      <c r="K3" s="273"/>
      <c r="L3" s="273"/>
      <c r="M3" s="87"/>
      <c r="N3" s="362" t="s">
        <v>1455</v>
      </c>
      <c r="O3" s="363"/>
      <c r="P3" s="363"/>
      <c r="Q3" s="363"/>
      <c r="R3" s="364"/>
    </row>
    <row r="4" spans="2:18" ht="19" thickBot="1" x14ac:dyDescent="0.5">
      <c r="B4" s="277" t="s">
        <v>616</v>
      </c>
      <c r="C4" s="277"/>
      <c r="D4" s="277"/>
      <c r="E4" s="277"/>
      <c r="F4" s="27"/>
      <c r="G4" s="37" t="s">
        <v>902</v>
      </c>
      <c r="H4" s="41">
        <v>48035400</v>
      </c>
      <c r="I4" s="33"/>
      <c r="J4" s="33"/>
      <c r="K4" s="33"/>
      <c r="L4" s="33"/>
      <c r="M4" s="357"/>
      <c r="N4" s="361" t="s">
        <v>905</v>
      </c>
      <c r="O4" s="360" t="s">
        <v>906</v>
      </c>
      <c r="P4" s="360" t="s">
        <v>907</v>
      </c>
      <c r="Q4" s="360" t="s">
        <v>908</v>
      </c>
      <c r="R4" s="360" t="s">
        <v>0</v>
      </c>
    </row>
    <row r="5" spans="2:18" ht="17" x14ac:dyDescent="0.35">
      <c r="B5" s="1"/>
      <c r="C5" s="1"/>
      <c r="D5" s="3"/>
      <c r="E5" s="2"/>
      <c r="F5" s="270"/>
      <c r="G5" s="273"/>
      <c r="H5" s="273"/>
      <c r="I5" s="273"/>
      <c r="J5" s="273"/>
      <c r="K5" s="273"/>
      <c r="L5" s="273"/>
      <c r="M5" s="87"/>
      <c r="N5" s="69" t="s">
        <v>909</v>
      </c>
      <c r="O5" s="353">
        <v>10396843.693863941</v>
      </c>
      <c r="P5" s="353">
        <v>0</v>
      </c>
      <c r="Q5" s="353">
        <v>0</v>
      </c>
      <c r="R5" s="353">
        <v>10396843.693863941</v>
      </c>
    </row>
    <row r="6" spans="2:18" ht="25" customHeight="1" x14ac:dyDescent="0.35">
      <c r="B6" s="4"/>
      <c r="C6" s="4" t="s">
        <v>892</v>
      </c>
      <c r="D6" s="5"/>
      <c r="E6" s="35" t="s">
        <v>903</v>
      </c>
      <c r="G6" s="273"/>
      <c r="H6" s="273"/>
      <c r="I6" s="273"/>
      <c r="J6" s="273"/>
      <c r="K6" s="273"/>
      <c r="L6" s="273"/>
      <c r="M6" s="87"/>
      <c r="N6" s="69" t="s">
        <v>910</v>
      </c>
      <c r="O6" s="353">
        <v>0</v>
      </c>
      <c r="P6" s="353">
        <v>355785.52869649255</v>
      </c>
      <c r="Q6" s="353">
        <v>9490.7693452626008</v>
      </c>
      <c r="R6" s="353">
        <v>365276.29804175516</v>
      </c>
    </row>
    <row r="7" spans="2:18" ht="35" x14ac:dyDescent="0.35">
      <c r="B7" s="6"/>
      <c r="C7" s="7" t="s">
        <v>1</v>
      </c>
      <c r="D7" s="6"/>
      <c r="E7" s="263"/>
      <c r="G7" s="42" t="s">
        <v>55</v>
      </c>
      <c r="H7" s="43" t="s">
        <v>54</v>
      </c>
      <c r="I7" s="43" t="s">
        <v>58</v>
      </c>
      <c r="J7" s="43" t="s">
        <v>56</v>
      </c>
      <c r="K7" s="273"/>
      <c r="L7" s="273"/>
      <c r="M7" s="87"/>
      <c r="N7" s="69" t="s">
        <v>911</v>
      </c>
      <c r="O7" s="353">
        <v>0</v>
      </c>
      <c r="P7" s="353">
        <v>235718.44030905803</v>
      </c>
      <c r="Q7" s="353">
        <v>74454.884978139453</v>
      </c>
      <c r="R7" s="353">
        <v>310173.32528719748</v>
      </c>
    </row>
    <row r="8" spans="2:18" ht="17" x14ac:dyDescent="0.35">
      <c r="B8" s="6"/>
      <c r="C8" s="8" t="s">
        <v>35</v>
      </c>
      <c r="D8" s="11"/>
      <c r="E8" s="264">
        <f>H14</f>
        <v>229.90519833419054</v>
      </c>
      <c r="G8" s="37" t="s">
        <v>902</v>
      </c>
      <c r="H8" s="54">
        <v>56</v>
      </c>
      <c r="I8" s="54" t="s">
        <v>59</v>
      </c>
      <c r="J8" s="54" t="s">
        <v>57</v>
      </c>
      <c r="K8" s="273"/>
      <c r="L8" s="273"/>
      <c r="M8" s="87"/>
      <c r="N8" s="69" t="s">
        <v>912</v>
      </c>
      <c r="O8" s="353">
        <v>0</v>
      </c>
      <c r="P8" s="353">
        <v>252190.97884508467</v>
      </c>
      <c r="Q8" s="353">
        <v>25589.328900541415</v>
      </c>
      <c r="R8" s="353">
        <v>277780.30774562608</v>
      </c>
    </row>
    <row r="9" spans="2:18" x14ac:dyDescent="0.35">
      <c r="B9" s="6"/>
      <c r="C9" s="8" t="s">
        <v>16</v>
      </c>
      <c r="D9" s="10"/>
      <c r="E9" s="264">
        <f>H15+H16</f>
        <v>117.08406036388362</v>
      </c>
      <c r="G9" s="273"/>
      <c r="H9" s="273"/>
      <c r="I9" s="273"/>
      <c r="J9" s="273"/>
      <c r="K9" s="273"/>
      <c r="L9" s="273"/>
      <c r="M9" s="87"/>
      <c r="N9" s="69" t="s">
        <v>913</v>
      </c>
      <c r="O9" s="353">
        <v>0</v>
      </c>
      <c r="P9" s="353">
        <v>0</v>
      </c>
      <c r="Q9" s="353">
        <v>243900.96322517627</v>
      </c>
      <c r="R9" s="353">
        <v>243900.96322517627</v>
      </c>
    </row>
    <row r="10" spans="2:18" ht="16" thickBot="1" x14ac:dyDescent="0.4">
      <c r="B10" s="6"/>
      <c r="C10" s="12" t="s">
        <v>17</v>
      </c>
      <c r="D10" s="9"/>
      <c r="E10" s="265">
        <f>SUM(E8:E9)</f>
        <v>346.9892586980742</v>
      </c>
      <c r="G10" s="280" t="s">
        <v>902</v>
      </c>
      <c r="H10" s="280"/>
      <c r="I10" s="280"/>
      <c r="J10" s="280"/>
      <c r="K10" s="280"/>
      <c r="L10" s="78"/>
      <c r="M10" s="78"/>
      <c r="N10" s="69" t="s">
        <v>914</v>
      </c>
      <c r="O10" s="353">
        <v>0</v>
      </c>
      <c r="P10" s="353">
        <v>156009.03356361738</v>
      </c>
      <c r="Q10" s="353">
        <v>7123.880512074722</v>
      </c>
      <c r="R10" s="353">
        <v>163132.9140756921</v>
      </c>
    </row>
    <row r="11" spans="2:18" ht="15" thickTop="1" x14ac:dyDescent="0.35">
      <c r="B11" s="4"/>
      <c r="C11" s="13" t="s">
        <v>3</v>
      </c>
      <c r="D11" s="4"/>
      <c r="E11" s="5"/>
      <c r="G11" s="26"/>
      <c r="H11" s="26"/>
      <c r="I11" s="26"/>
      <c r="J11" s="26"/>
      <c r="K11" s="26"/>
      <c r="L11" s="53"/>
      <c r="M11" s="53"/>
      <c r="N11" s="69" t="s">
        <v>915</v>
      </c>
      <c r="O11" s="353">
        <v>0</v>
      </c>
      <c r="P11" s="353">
        <v>0</v>
      </c>
      <c r="Q11" s="353">
        <v>152473.67167515066</v>
      </c>
      <c r="R11" s="353">
        <v>152473.67167515066</v>
      </c>
    </row>
    <row r="12" spans="2:18" ht="15" thickBot="1" x14ac:dyDescent="0.4">
      <c r="B12" s="6"/>
      <c r="C12" s="8" t="s">
        <v>35</v>
      </c>
      <c r="D12" s="14"/>
      <c r="E12" s="266">
        <f>H21</f>
        <v>10396843.693863941</v>
      </c>
      <c r="G12" s="278" t="s">
        <v>60</v>
      </c>
      <c r="H12" s="279"/>
      <c r="I12" s="279"/>
      <c r="J12" s="279"/>
      <c r="K12" s="279"/>
      <c r="L12" s="79"/>
      <c r="M12" s="79"/>
      <c r="N12" s="69" t="s">
        <v>916</v>
      </c>
      <c r="O12" s="353">
        <v>0</v>
      </c>
      <c r="P12" s="353">
        <v>119673.67223926564</v>
      </c>
      <c r="Q12" s="353">
        <v>17455.977532741766</v>
      </c>
      <c r="R12" s="353">
        <v>137129.6497720074</v>
      </c>
    </row>
    <row r="13" spans="2:18" x14ac:dyDescent="0.35">
      <c r="B13" s="6"/>
      <c r="C13" s="8" t="s">
        <v>16</v>
      </c>
      <c r="D13" s="15"/>
      <c r="E13" s="266">
        <f>I21+J21</f>
        <v>5453381.3367160745</v>
      </c>
      <c r="G13" s="60" t="s">
        <v>42</v>
      </c>
      <c r="H13" s="60" t="s">
        <v>1</v>
      </c>
      <c r="I13" s="60" t="s">
        <v>61</v>
      </c>
      <c r="J13" s="60" t="s">
        <v>62</v>
      </c>
      <c r="K13" s="60" t="s">
        <v>63</v>
      </c>
      <c r="L13" s="63"/>
      <c r="M13" s="63"/>
      <c r="N13" s="69" t="s">
        <v>917</v>
      </c>
      <c r="O13" s="353">
        <v>0</v>
      </c>
      <c r="P13" s="353">
        <v>76090.436822004704</v>
      </c>
      <c r="Q13" s="353">
        <v>60502.665462687037</v>
      </c>
      <c r="R13" s="353">
        <v>136593.10228469173</v>
      </c>
    </row>
    <row r="14" spans="2:18" ht="15" thickBot="1" x14ac:dyDescent="0.4">
      <c r="B14" s="6"/>
      <c r="C14" s="12" t="s">
        <v>18</v>
      </c>
      <c r="D14" s="14"/>
      <c r="E14" s="267">
        <f>SUM(E12:E13)</f>
        <v>15850225.030580016</v>
      </c>
      <c r="G14" s="243" t="s">
        <v>39</v>
      </c>
      <c r="H14" s="355">
        <v>229.90519833419054</v>
      </c>
      <c r="I14" s="353">
        <v>15597728.414624164</v>
      </c>
      <c r="J14" s="353">
        <v>25078144.234768257</v>
      </c>
      <c r="K14" s="353">
        <v>48035400.00000003</v>
      </c>
      <c r="L14" s="80"/>
      <c r="M14" s="80"/>
      <c r="N14" s="69" t="s">
        <v>918</v>
      </c>
      <c r="O14" s="353">
        <v>0</v>
      </c>
      <c r="P14" s="353">
        <v>130477.69809620389</v>
      </c>
      <c r="Q14" s="353">
        <v>254.69502386978004</v>
      </c>
      <c r="R14" s="353">
        <v>130732.39312007367</v>
      </c>
    </row>
    <row r="15" spans="2:18" ht="17.5" thickTop="1" x14ac:dyDescent="0.35">
      <c r="B15" s="4"/>
      <c r="C15" s="4" t="s">
        <v>894</v>
      </c>
      <c r="D15" s="4"/>
      <c r="E15" s="5"/>
      <c r="G15" s="243" t="s">
        <v>40</v>
      </c>
      <c r="H15" s="355">
        <v>56.50334541086481</v>
      </c>
      <c r="I15" s="353">
        <v>3423698.6273643654</v>
      </c>
      <c r="J15" s="353">
        <v>6184039.4960830901</v>
      </c>
      <c r="K15" s="353">
        <v>11955005.233231796</v>
      </c>
      <c r="L15" s="80"/>
      <c r="M15" s="80"/>
      <c r="N15" s="69" t="s">
        <v>919</v>
      </c>
      <c r="O15" s="353">
        <v>0</v>
      </c>
      <c r="P15" s="353">
        <v>117857.51208226749</v>
      </c>
      <c r="Q15" s="353">
        <v>182.64710353028877</v>
      </c>
      <c r="R15" s="353">
        <v>118040.15918579778</v>
      </c>
    </row>
    <row r="16" spans="2:18" ht="17" x14ac:dyDescent="0.35">
      <c r="B16" s="6"/>
      <c r="C16" s="7" t="s">
        <v>896</v>
      </c>
      <c r="D16" s="6"/>
      <c r="E16" s="263"/>
      <c r="G16" s="243" t="s">
        <v>41</v>
      </c>
      <c r="H16" s="355">
        <v>60.58071495301882</v>
      </c>
      <c r="I16" s="353">
        <v>2755895.8583428939</v>
      </c>
      <c r="J16" s="353">
        <v>4803842.0571340462</v>
      </c>
      <c r="K16" s="353">
        <v>8250102.9778522616</v>
      </c>
      <c r="L16" s="80"/>
      <c r="M16" s="80"/>
      <c r="N16" s="69" t="s">
        <v>920</v>
      </c>
      <c r="O16" s="353">
        <v>0</v>
      </c>
      <c r="P16" s="353">
        <v>112815.12322789904</v>
      </c>
      <c r="Q16" s="353">
        <v>1706.8073016669557</v>
      </c>
      <c r="R16" s="353">
        <v>114521.93052956599</v>
      </c>
    </row>
    <row r="17" spans="2:18" x14ac:dyDescent="0.35">
      <c r="B17" s="6"/>
      <c r="C17" s="8" t="s">
        <v>19</v>
      </c>
      <c r="D17" s="14"/>
      <c r="E17" s="266">
        <f>J33</f>
        <v>266923.65019621945</v>
      </c>
      <c r="G17" s="56" t="s">
        <v>38</v>
      </c>
      <c r="H17" s="356">
        <v>346.98925869807425</v>
      </c>
      <c r="I17" s="354">
        <v>21777322.900331423</v>
      </c>
      <c r="J17" s="354">
        <v>36066025.787985384</v>
      </c>
      <c r="K17" s="354">
        <v>68240508.211084113</v>
      </c>
      <c r="L17" s="81"/>
      <c r="M17" s="81"/>
      <c r="N17" s="69" t="s">
        <v>921</v>
      </c>
      <c r="O17" s="353">
        <v>0</v>
      </c>
      <c r="P17" s="353">
        <v>92772.95746794391</v>
      </c>
      <c r="Q17" s="353">
        <v>14922.997689567925</v>
      </c>
      <c r="R17" s="353">
        <v>107695.95515751184</v>
      </c>
    </row>
    <row r="18" spans="2:18" x14ac:dyDescent="0.35">
      <c r="B18" s="6"/>
      <c r="C18" s="8" t="s">
        <v>20</v>
      </c>
      <c r="D18" s="15"/>
      <c r="E18" s="266">
        <f>J34</f>
        <v>8551.8343936427227</v>
      </c>
      <c r="G18" s="53"/>
      <c r="H18" s="26"/>
      <c r="I18" s="26"/>
      <c r="J18" s="26"/>
      <c r="K18" s="26"/>
      <c r="L18" s="53"/>
      <c r="M18" s="53"/>
      <c r="N18" s="69" t="s">
        <v>922</v>
      </c>
      <c r="O18" s="353">
        <v>0</v>
      </c>
      <c r="P18" s="353">
        <v>94448.541911279288</v>
      </c>
      <c r="Q18" s="353">
        <v>7569.9021299837468</v>
      </c>
      <c r="R18" s="353">
        <v>102018.44404126304</v>
      </c>
    </row>
    <row r="19" spans="2:18" ht="15" thickBot="1" x14ac:dyDescent="0.4">
      <c r="B19" s="6"/>
      <c r="C19" s="8" t="s">
        <v>21</v>
      </c>
      <c r="D19" s="15"/>
      <c r="E19" s="266">
        <f>J35</f>
        <v>4003.7255477261729</v>
      </c>
      <c r="G19" s="278" t="s">
        <v>64</v>
      </c>
      <c r="H19" s="279"/>
      <c r="I19" s="279"/>
      <c r="J19" s="279"/>
      <c r="K19" s="279"/>
      <c r="L19" s="79"/>
      <c r="M19" s="79"/>
      <c r="N19" s="69" t="s">
        <v>923</v>
      </c>
      <c r="O19" s="353">
        <v>0</v>
      </c>
      <c r="P19" s="353">
        <v>94196.428775916676</v>
      </c>
      <c r="Q19" s="353">
        <v>4737.3158131005048</v>
      </c>
      <c r="R19" s="353">
        <v>98933.74458901718</v>
      </c>
    </row>
    <row r="20" spans="2:18" x14ac:dyDescent="0.35">
      <c r="B20" s="6"/>
      <c r="C20" s="8" t="s">
        <v>22</v>
      </c>
      <c r="D20" s="15"/>
      <c r="E20" s="268">
        <f>J36</f>
        <v>3948.0444618427291</v>
      </c>
      <c r="G20" s="61"/>
      <c r="H20" s="62" t="s">
        <v>69</v>
      </c>
      <c r="I20" s="62" t="s">
        <v>68</v>
      </c>
      <c r="J20" s="62" t="s">
        <v>67</v>
      </c>
      <c r="K20" s="62" t="s">
        <v>66</v>
      </c>
      <c r="L20" s="82"/>
      <c r="M20" s="82"/>
      <c r="N20" s="69" t="s">
        <v>924</v>
      </c>
      <c r="O20" s="353">
        <v>0</v>
      </c>
      <c r="P20" s="353">
        <v>14402.781090888828</v>
      </c>
      <c r="Q20" s="353">
        <v>77940.031220669189</v>
      </c>
      <c r="R20" s="353">
        <v>92342.812311558024</v>
      </c>
    </row>
    <row r="21" spans="2:18" x14ac:dyDescent="0.35">
      <c r="B21" s="6"/>
      <c r="C21" s="16" t="s">
        <v>23</v>
      </c>
      <c r="D21" s="14"/>
      <c r="E21" s="266">
        <f>SUM(E17:E20)</f>
        <v>283427.25459943106</v>
      </c>
      <c r="G21" s="56" t="s">
        <v>0</v>
      </c>
      <c r="H21" s="354">
        <v>10396843.693863941</v>
      </c>
      <c r="I21" s="354">
        <v>3103299.0027147336</v>
      </c>
      <c r="J21" s="354">
        <v>2350082.3340013404</v>
      </c>
      <c r="K21" s="354">
        <v>15850225.03058001</v>
      </c>
      <c r="L21" s="83"/>
      <c r="M21" s="83"/>
      <c r="N21" s="69" t="s">
        <v>925</v>
      </c>
      <c r="O21" s="353">
        <v>0</v>
      </c>
      <c r="P21" s="353">
        <v>65408.986489070303</v>
      </c>
      <c r="Q21" s="353">
        <v>26112.53547322602</v>
      </c>
      <c r="R21" s="353">
        <v>91521.52196229632</v>
      </c>
    </row>
    <row r="22" spans="2:18" ht="17" x14ac:dyDescent="0.35">
      <c r="B22" s="6"/>
      <c r="C22" s="7" t="s">
        <v>897</v>
      </c>
      <c r="D22" s="15"/>
      <c r="E22" s="266"/>
      <c r="G22" s="53"/>
      <c r="H22" s="36"/>
      <c r="I22" s="26"/>
      <c r="J22" s="26"/>
      <c r="K22" s="26"/>
      <c r="L22" s="53"/>
      <c r="M22" s="53"/>
      <c r="N22" s="69" t="s">
        <v>926</v>
      </c>
      <c r="O22" s="353">
        <v>0</v>
      </c>
      <c r="P22" s="353">
        <v>48047.164011842309</v>
      </c>
      <c r="Q22" s="353">
        <v>42742.659196676053</v>
      </c>
      <c r="R22" s="353">
        <v>90789.823208518355</v>
      </c>
    </row>
    <row r="23" spans="2:18" ht="15" thickBot="1" x14ac:dyDescent="0.4">
      <c r="B23" s="6"/>
      <c r="C23" s="8" t="s">
        <v>24</v>
      </c>
      <c r="D23" s="14"/>
      <c r="E23" s="266">
        <f>I27</f>
        <v>78265.755501946333</v>
      </c>
      <c r="G23" s="278" t="s">
        <v>65</v>
      </c>
      <c r="H23" s="279"/>
      <c r="I23" s="279"/>
      <c r="J23" s="279"/>
      <c r="K23" s="279"/>
      <c r="L23" s="84"/>
      <c r="M23" s="79"/>
      <c r="N23" s="69" t="s">
        <v>927</v>
      </c>
      <c r="O23" s="353">
        <v>0</v>
      </c>
      <c r="P23" s="353">
        <v>0</v>
      </c>
      <c r="Q23" s="353">
        <v>87930.493051134006</v>
      </c>
      <c r="R23" s="353">
        <v>87930.493051134006</v>
      </c>
    </row>
    <row r="24" spans="2:18" x14ac:dyDescent="0.35">
      <c r="B24" s="6"/>
      <c r="C24" s="8" t="s">
        <v>25</v>
      </c>
      <c r="D24" s="14"/>
      <c r="E24" s="266">
        <f>I28</f>
        <v>61108.434226880607</v>
      </c>
      <c r="G24" s="60" t="s">
        <v>2</v>
      </c>
      <c r="H24" s="60" t="s">
        <v>3</v>
      </c>
      <c r="I24" s="60" t="s">
        <v>36</v>
      </c>
      <c r="J24" s="60" t="s">
        <v>5</v>
      </c>
      <c r="K24" s="60" t="s">
        <v>6</v>
      </c>
      <c r="L24" s="60" t="s">
        <v>614</v>
      </c>
      <c r="M24" s="63"/>
      <c r="N24" s="69" t="s">
        <v>928</v>
      </c>
      <c r="O24" s="353">
        <v>0</v>
      </c>
      <c r="P24" s="353">
        <v>82109.809600574765</v>
      </c>
      <c r="Q24" s="353">
        <v>308.21411286059964</v>
      </c>
      <c r="R24" s="353">
        <v>82418.023713435367</v>
      </c>
    </row>
    <row r="25" spans="2:18" x14ac:dyDescent="0.35">
      <c r="B25" s="6"/>
      <c r="C25" s="8" t="s">
        <v>20</v>
      </c>
      <c r="D25" s="15"/>
      <c r="E25" s="266">
        <f>I29</f>
        <v>1359.7115014829885</v>
      </c>
      <c r="G25" s="69" t="s">
        <v>1456</v>
      </c>
      <c r="H25" s="353">
        <v>2221.3741516976083</v>
      </c>
      <c r="I25" s="353"/>
      <c r="J25" s="353"/>
      <c r="K25" s="353"/>
      <c r="L25" s="353">
        <v>2221.3741516976083</v>
      </c>
      <c r="M25" s="80"/>
      <c r="N25" s="69" t="s">
        <v>929</v>
      </c>
      <c r="O25" s="353">
        <v>0</v>
      </c>
      <c r="P25" s="353">
        <v>70271.558371726511</v>
      </c>
      <c r="Q25" s="353">
        <v>3638.0369973805296</v>
      </c>
      <c r="R25" s="353">
        <v>73909.595369107046</v>
      </c>
    </row>
    <row r="26" spans="2:18" x14ac:dyDescent="0.35">
      <c r="B26" s="6"/>
      <c r="C26" s="8" t="s">
        <v>26</v>
      </c>
      <c r="D26" s="15"/>
      <c r="E26" s="266">
        <v>0</v>
      </c>
      <c r="G26" s="69" t="s">
        <v>1457</v>
      </c>
      <c r="H26" s="353">
        <v>3915.1132087590613</v>
      </c>
      <c r="I26" s="353"/>
      <c r="J26" s="353"/>
      <c r="K26" s="353"/>
      <c r="L26" s="353">
        <v>3915.1132087590613</v>
      </c>
      <c r="M26" s="80"/>
      <c r="N26" s="69" t="s">
        <v>930</v>
      </c>
      <c r="O26" s="353">
        <v>0</v>
      </c>
      <c r="P26" s="353">
        <v>3868.5419665165446</v>
      </c>
      <c r="Q26" s="353">
        <v>66244.739302069385</v>
      </c>
      <c r="R26" s="353">
        <v>70113.281268585924</v>
      </c>
    </row>
    <row r="27" spans="2:18" x14ac:dyDescent="0.35">
      <c r="B27" s="6"/>
      <c r="C27" s="8" t="s">
        <v>27</v>
      </c>
      <c r="D27" s="15"/>
      <c r="E27" s="266">
        <f>I30</f>
        <v>11153.259720445612</v>
      </c>
      <c r="G27" s="69" t="s">
        <v>70</v>
      </c>
      <c r="H27" s="353"/>
      <c r="I27" s="353">
        <v>78265.755501946333</v>
      </c>
      <c r="J27" s="353"/>
      <c r="K27" s="353"/>
      <c r="L27" s="353">
        <v>78265.755501946333</v>
      </c>
      <c r="M27" s="80"/>
      <c r="N27" s="69" t="s">
        <v>931</v>
      </c>
      <c r="O27" s="353">
        <v>0</v>
      </c>
      <c r="P27" s="353">
        <v>0</v>
      </c>
      <c r="Q27" s="353">
        <v>63344.963771489485</v>
      </c>
      <c r="R27" s="353">
        <v>63344.963771489485</v>
      </c>
    </row>
    <row r="28" spans="2:18" x14ac:dyDescent="0.35">
      <c r="B28" s="6"/>
      <c r="C28" s="8" t="s">
        <v>28</v>
      </c>
      <c r="D28" s="15"/>
      <c r="E28" s="268">
        <f>I31</f>
        <v>434.25505061326243</v>
      </c>
      <c r="G28" s="69" t="s">
        <v>71</v>
      </c>
      <c r="H28" s="353"/>
      <c r="I28" s="353">
        <v>61108.434226880607</v>
      </c>
      <c r="J28" s="353"/>
      <c r="K28" s="353"/>
      <c r="L28" s="353">
        <v>61108.434226880607</v>
      </c>
      <c r="M28" s="80"/>
      <c r="N28" s="69" t="s">
        <v>932</v>
      </c>
      <c r="O28" s="353">
        <v>0</v>
      </c>
      <c r="P28" s="353">
        <v>0</v>
      </c>
      <c r="Q28" s="353">
        <v>63251.118064032169</v>
      </c>
      <c r="R28" s="353">
        <v>63251.118064032169</v>
      </c>
    </row>
    <row r="29" spans="2:18" x14ac:dyDescent="0.35">
      <c r="B29" s="6"/>
      <c r="C29" s="16" t="s">
        <v>23</v>
      </c>
      <c r="D29" s="14"/>
      <c r="E29" s="266">
        <f>SUM(E23:E28)</f>
        <v>152321.41600136878</v>
      </c>
      <c r="G29" s="69" t="s">
        <v>1458</v>
      </c>
      <c r="H29" s="353"/>
      <c r="I29" s="353">
        <v>1359.7115014829885</v>
      </c>
      <c r="J29" s="353"/>
      <c r="K29" s="353"/>
      <c r="L29" s="353">
        <v>1359.7115014829885</v>
      </c>
      <c r="M29" s="80"/>
      <c r="N29" s="69" t="s">
        <v>933</v>
      </c>
      <c r="O29" s="353">
        <v>0</v>
      </c>
      <c r="P29" s="353">
        <v>53331.123985629871</v>
      </c>
      <c r="Q29" s="353">
        <v>158.49056622084913</v>
      </c>
      <c r="R29" s="353">
        <v>53489.614551850718</v>
      </c>
    </row>
    <row r="30" spans="2:18" x14ac:dyDescent="0.35">
      <c r="B30" s="6"/>
      <c r="C30" s="7" t="s">
        <v>29</v>
      </c>
      <c r="D30" s="14"/>
      <c r="E30" s="266"/>
      <c r="G30" s="69" t="s">
        <v>73</v>
      </c>
      <c r="H30" s="353"/>
      <c r="I30" s="353">
        <v>11153.259720445612</v>
      </c>
      <c r="J30" s="353"/>
      <c r="K30" s="353"/>
      <c r="L30" s="353">
        <v>11153.259720445612</v>
      </c>
      <c r="M30" s="80"/>
      <c r="N30" s="69" t="s">
        <v>934</v>
      </c>
      <c r="O30" s="353">
        <v>0</v>
      </c>
      <c r="P30" s="353">
        <v>3816.7444296640883</v>
      </c>
      <c r="Q30" s="353">
        <v>47818.08290911471</v>
      </c>
      <c r="R30" s="353">
        <v>51634.827338778799</v>
      </c>
    </row>
    <row r="31" spans="2:18" x14ac:dyDescent="0.35">
      <c r="B31" s="6"/>
      <c r="C31" s="8" t="s">
        <v>10</v>
      </c>
      <c r="D31" s="14"/>
      <c r="E31" s="266">
        <f>K32</f>
        <v>98425.874400538756</v>
      </c>
      <c r="G31" s="69" t="s">
        <v>1459</v>
      </c>
      <c r="H31" s="353"/>
      <c r="I31" s="353">
        <v>434.25505061326243</v>
      </c>
      <c r="J31" s="353"/>
      <c r="K31" s="353"/>
      <c r="L31" s="353">
        <v>434.25505061326243</v>
      </c>
      <c r="M31" s="80"/>
      <c r="N31" s="69" t="s">
        <v>935</v>
      </c>
      <c r="O31" s="353">
        <v>0</v>
      </c>
      <c r="P31" s="353">
        <v>32398.129240697381</v>
      </c>
      <c r="Q31" s="353">
        <v>18161.241783010297</v>
      </c>
      <c r="R31" s="353">
        <v>50559.371023707674</v>
      </c>
    </row>
    <row r="32" spans="2:18" x14ac:dyDescent="0.35">
      <c r="B32" s="6"/>
      <c r="C32" s="16" t="s">
        <v>23</v>
      </c>
      <c r="D32" s="14"/>
      <c r="E32" s="266">
        <f>SUM(E31:E31)</f>
        <v>98425.874400538756</v>
      </c>
      <c r="G32" s="69" t="s">
        <v>10</v>
      </c>
      <c r="H32" s="353"/>
      <c r="I32" s="353"/>
      <c r="J32" s="353"/>
      <c r="K32" s="353">
        <v>98425.874400538756</v>
      </c>
      <c r="L32" s="353">
        <v>98425.874400538756</v>
      </c>
      <c r="M32" s="80"/>
      <c r="N32" s="69" t="s">
        <v>936</v>
      </c>
      <c r="O32" s="353">
        <v>0</v>
      </c>
      <c r="P32" s="353">
        <v>0</v>
      </c>
      <c r="Q32" s="353">
        <v>50077.392339603983</v>
      </c>
      <c r="R32" s="353">
        <v>50077.392339603983</v>
      </c>
    </row>
    <row r="33" spans="2:18" ht="15" thickBot="1" x14ac:dyDescent="0.4">
      <c r="B33" s="6"/>
      <c r="C33" s="17" t="s">
        <v>30</v>
      </c>
      <c r="D33" s="14"/>
      <c r="E33" s="269">
        <f>SUM(E32,E29,E21)</f>
        <v>534174.54500133859</v>
      </c>
      <c r="G33" s="69" t="s">
        <v>11</v>
      </c>
      <c r="H33" s="353"/>
      <c r="I33" s="353"/>
      <c r="J33" s="353">
        <v>266923.65019621945</v>
      </c>
      <c r="K33" s="353"/>
      <c r="L33" s="353">
        <v>266923.65019621945</v>
      </c>
      <c r="M33" s="80"/>
      <c r="N33" s="69" t="s">
        <v>937</v>
      </c>
      <c r="O33" s="353">
        <v>0</v>
      </c>
      <c r="P33" s="353">
        <v>19263.909349766858</v>
      </c>
      <c r="Q33" s="353">
        <v>30202.898673292868</v>
      </c>
      <c r="R33" s="353">
        <v>49466.808023059726</v>
      </c>
    </row>
    <row r="34" spans="2:18" ht="15" thickTop="1" x14ac:dyDescent="0.35">
      <c r="B34" s="6"/>
      <c r="C34" s="19"/>
      <c r="D34" s="21"/>
      <c r="E34" s="20"/>
      <c r="G34" s="69" t="s">
        <v>13</v>
      </c>
      <c r="H34" s="353"/>
      <c r="I34" s="353"/>
      <c r="J34" s="353">
        <v>8551.8343936427227</v>
      </c>
      <c r="K34" s="353"/>
      <c r="L34" s="353">
        <v>8551.8343936427227</v>
      </c>
      <c r="M34" s="80"/>
      <c r="N34" s="69" t="s">
        <v>938</v>
      </c>
      <c r="O34" s="353">
        <v>0</v>
      </c>
      <c r="P34" s="353">
        <v>0</v>
      </c>
      <c r="Q34" s="353">
        <v>49326.3241746516</v>
      </c>
      <c r="R34" s="353">
        <v>49326.3241746516</v>
      </c>
    </row>
    <row r="35" spans="2:18" x14ac:dyDescent="0.35">
      <c r="B35" s="6"/>
      <c r="C35" s="22" t="s">
        <v>52</v>
      </c>
      <c r="D35" s="6"/>
      <c r="E35" s="6"/>
      <c r="G35" s="69" t="s">
        <v>14</v>
      </c>
      <c r="H35" s="353"/>
      <c r="I35" s="353"/>
      <c r="J35" s="353">
        <v>4003.7255477261729</v>
      </c>
      <c r="K35" s="353"/>
      <c r="L35" s="353">
        <v>4003.7255477261729</v>
      </c>
      <c r="M35" s="80"/>
      <c r="N35" s="69" t="s">
        <v>939</v>
      </c>
      <c r="O35" s="353">
        <v>0</v>
      </c>
      <c r="P35" s="353">
        <v>8.671148255523134E-3</v>
      </c>
      <c r="Q35" s="353">
        <v>48892.773358082726</v>
      </c>
      <c r="R35" s="353">
        <v>48892.782029230984</v>
      </c>
    </row>
    <row r="36" spans="2:18" x14ac:dyDescent="0.35">
      <c r="B36" s="18"/>
      <c r="C36" s="23"/>
      <c r="D36" s="6"/>
      <c r="E36" s="14"/>
      <c r="G36" s="69" t="s">
        <v>15</v>
      </c>
      <c r="H36" s="353"/>
      <c r="I36" s="353"/>
      <c r="J36" s="353">
        <v>3948.0444618427291</v>
      </c>
      <c r="K36" s="353"/>
      <c r="L36" s="353">
        <v>3948.0444618427287</v>
      </c>
      <c r="M36" s="80"/>
      <c r="N36" s="69" t="s">
        <v>940</v>
      </c>
      <c r="O36" s="353">
        <v>0</v>
      </c>
      <c r="P36" s="353">
        <v>19181.986760482541</v>
      </c>
      <c r="Q36" s="353">
        <v>29235.884377847302</v>
      </c>
      <c r="R36" s="353">
        <v>48417.871138329843</v>
      </c>
    </row>
    <row r="37" spans="2:18" x14ac:dyDescent="0.35">
      <c r="B37" s="24" t="s">
        <v>893</v>
      </c>
      <c r="C37" s="274" t="s">
        <v>43</v>
      </c>
      <c r="D37" s="274"/>
      <c r="E37" s="274"/>
      <c r="G37" s="74" t="s">
        <v>0</v>
      </c>
      <c r="H37" s="354">
        <v>6136.4873604566692</v>
      </c>
      <c r="I37" s="354">
        <v>152321.41600136878</v>
      </c>
      <c r="J37" s="354">
        <v>283427.25459943106</v>
      </c>
      <c r="K37" s="354">
        <v>98425.874400538756</v>
      </c>
      <c r="L37" s="354">
        <v>540311.03236179531</v>
      </c>
      <c r="M37" s="80"/>
      <c r="N37" s="69" t="s">
        <v>941</v>
      </c>
      <c r="O37" s="353">
        <v>0</v>
      </c>
      <c r="P37" s="353">
        <v>29245.862266954053</v>
      </c>
      <c r="Q37" s="353">
        <v>18450.782895660104</v>
      </c>
      <c r="R37" s="353">
        <v>47696.645162614157</v>
      </c>
    </row>
    <row r="38" spans="2:18" x14ac:dyDescent="0.35">
      <c r="B38" s="25" t="s">
        <v>895</v>
      </c>
      <c r="C38" s="274" t="s">
        <v>37</v>
      </c>
      <c r="D38" s="274"/>
      <c r="E38" s="274"/>
      <c r="G38" s="26"/>
      <c r="H38" s="26"/>
      <c r="I38" s="34"/>
      <c r="J38" s="34"/>
      <c r="K38" s="34"/>
      <c r="L38" s="34"/>
      <c r="M38" s="80"/>
      <c r="N38" s="69" t="s">
        <v>942</v>
      </c>
      <c r="O38" s="353">
        <v>0</v>
      </c>
      <c r="P38" s="353">
        <v>7356.6133762461932</v>
      </c>
      <c r="Q38" s="353">
        <v>38990.627544481024</v>
      </c>
      <c r="R38" s="353">
        <v>46347.240920727214</v>
      </c>
    </row>
    <row r="39" spans="2:18" ht="16" customHeight="1" thickBot="1" x14ac:dyDescent="0.4">
      <c r="B39" s="24" t="s">
        <v>31</v>
      </c>
      <c r="C39" s="275" t="s">
        <v>33</v>
      </c>
      <c r="D39" s="275"/>
      <c r="E39" s="275"/>
      <c r="G39" s="278" t="s">
        <v>75</v>
      </c>
      <c r="H39" s="279"/>
      <c r="I39" s="279"/>
      <c r="J39" s="279"/>
      <c r="K39" s="279"/>
      <c r="L39" s="64"/>
      <c r="M39" s="81"/>
      <c r="N39" s="69" t="s">
        <v>943</v>
      </c>
      <c r="O39" s="353">
        <v>0</v>
      </c>
      <c r="P39" s="353">
        <v>28498.146929846887</v>
      </c>
      <c r="Q39" s="353">
        <v>17647.672750392263</v>
      </c>
      <c r="R39" s="353">
        <v>46145.819680239147</v>
      </c>
    </row>
    <row r="40" spans="2:18" ht="14" customHeight="1" x14ac:dyDescent="0.35">
      <c r="B40" s="24" t="s">
        <v>32</v>
      </c>
      <c r="C40" s="275" t="s">
        <v>34</v>
      </c>
      <c r="D40" s="275"/>
      <c r="E40" s="275"/>
      <c r="G40" s="60" t="s">
        <v>2</v>
      </c>
      <c r="H40" s="60" t="s">
        <v>3</v>
      </c>
      <c r="I40" s="60" t="s">
        <v>4</v>
      </c>
      <c r="J40" s="60" t="s">
        <v>36</v>
      </c>
      <c r="K40" s="60" t="s">
        <v>5</v>
      </c>
      <c r="L40" s="60" t="s">
        <v>6</v>
      </c>
      <c r="M40" s="358"/>
      <c r="N40" s="69" t="s">
        <v>944</v>
      </c>
      <c r="O40" s="353">
        <v>0</v>
      </c>
      <c r="P40" s="353">
        <v>816.37236437281831</v>
      </c>
      <c r="Q40" s="353">
        <v>43155.842799631006</v>
      </c>
      <c r="R40" s="353">
        <v>43972.215164003821</v>
      </c>
    </row>
    <row r="41" spans="2:18" x14ac:dyDescent="0.35">
      <c r="B41" s="6"/>
      <c r="C41" s="23"/>
      <c r="D41" s="6"/>
      <c r="E41" s="14"/>
      <c r="G41" s="243" t="s">
        <v>8</v>
      </c>
      <c r="H41" s="353">
        <v>640105.95188623166</v>
      </c>
      <c r="I41" s="353">
        <v>209918.5404332293</v>
      </c>
      <c r="J41" s="353"/>
      <c r="K41" s="353"/>
      <c r="L41" s="353"/>
      <c r="M41" s="359"/>
      <c r="N41" s="69" t="s">
        <v>945</v>
      </c>
      <c r="O41" s="353">
        <v>0</v>
      </c>
      <c r="P41" s="353">
        <v>41.200259449965898</v>
      </c>
      <c r="Q41" s="353">
        <v>43485.861917952418</v>
      </c>
      <c r="R41" s="353">
        <v>43527.062177402382</v>
      </c>
    </row>
    <row r="42" spans="2:18" x14ac:dyDescent="0.35">
      <c r="B42" s="6"/>
      <c r="C42" s="23"/>
      <c r="D42" s="6"/>
      <c r="E42" s="14"/>
      <c r="G42" s="243" t="s">
        <v>9</v>
      </c>
      <c r="H42" s="353">
        <v>590238.7749793058</v>
      </c>
      <c r="I42" s="353"/>
      <c r="J42" s="353"/>
      <c r="K42" s="353"/>
      <c r="L42" s="353"/>
      <c r="M42" s="63"/>
      <c r="N42" s="69" t="s">
        <v>946</v>
      </c>
      <c r="O42" s="353">
        <v>0</v>
      </c>
      <c r="P42" s="353">
        <v>32878.709219879041</v>
      </c>
      <c r="Q42" s="353">
        <v>10346.853385403203</v>
      </c>
      <c r="R42" s="353">
        <v>43225.562605282248</v>
      </c>
    </row>
    <row r="43" spans="2:18" x14ac:dyDescent="0.35">
      <c r="B43" s="6"/>
      <c r="C43" s="23"/>
      <c r="D43" s="6"/>
      <c r="E43" s="14"/>
      <c r="F43" s="31"/>
      <c r="G43" s="243" t="s">
        <v>76</v>
      </c>
      <c r="H43" s="353"/>
      <c r="I43" s="353"/>
      <c r="J43" s="353">
        <v>8795.6697242448881</v>
      </c>
      <c r="K43" s="353"/>
      <c r="L43" s="353"/>
      <c r="M43" s="80"/>
      <c r="N43" s="69" t="s">
        <v>947</v>
      </c>
      <c r="O43" s="353">
        <v>0</v>
      </c>
      <c r="P43" s="353">
        <v>25357.117048800083</v>
      </c>
      <c r="Q43" s="353">
        <v>17567.060484868802</v>
      </c>
      <c r="R43" s="353">
        <v>42924.177533668888</v>
      </c>
    </row>
    <row r="44" spans="2:18" x14ac:dyDescent="0.35">
      <c r="B44" s="6"/>
      <c r="C44" s="23"/>
      <c r="D44" s="6"/>
      <c r="E44" s="14"/>
      <c r="F44" s="28"/>
      <c r="G44" s="243" t="s">
        <v>77</v>
      </c>
      <c r="H44" s="353"/>
      <c r="I44" s="353"/>
      <c r="J44" s="353">
        <v>4358.2066227127771</v>
      </c>
      <c r="K44" s="353"/>
      <c r="L44" s="353"/>
      <c r="M44" s="80"/>
      <c r="N44" s="69" t="s">
        <v>948</v>
      </c>
      <c r="O44" s="353">
        <v>0</v>
      </c>
      <c r="P44" s="353">
        <v>0</v>
      </c>
      <c r="Q44" s="353">
        <v>42131.026171568621</v>
      </c>
      <c r="R44" s="353">
        <v>42131.026171568621</v>
      </c>
    </row>
    <row r="45" spans="2:18" x14ac:dyDescent="0.35">
      <c r="F45" s="29"/>
      <c r="G45" s="243" t="s">
        <v>78</v>
      </c>
      <c r="H45" s="353"/>
      <c r="I45" s="353"/>
      <c r="J45" s="353"/>
      <c r="K45" s="353"/>
      <c r="L45" s="353">
        <v>202851.04247575722</v>
      </c>
      <c r="M45" s="80"/>
      <c r="N45" s="69" t="s">
        <v>949</v>
      </c>
      <c r="O45" s="353">
        <v>0</v>
      </c>
      <c r="P45" s="353">
        <v>29596.705262590134</v>
      </c>
      <c r="Q45" s="353">
        <v>11711.044376386748</v>
      </c>
      <c r="R45" s="353">
        <v>41307.749638976878</v>
      </c>
    </row>
    <row r="46" spans="2:18" x14ac:dyDescent="0.35">
      <c r="F46" s="29"/>
      <c r="G46" s="243" t="s">
        <v>10</v>
      </c>
      <c r="H46" s="353"/>
      <c r="I46" s="353"/>
      <c r="J46" s="353"/>
      <c r="K46" s="353">
        <v>1069990.3817038862</v>
      </c>
      <c r="L46" s="353"/>
      <c r="M46" s="80"/>
      <c r="N46" s="69" t="s">
        <v>950</v>
      </c>
      <c r="O46" s="353">
        <v>0</v>
      </c>
      <c r="P46" s="353">
        <v>4114.9581596726812</v>
      </c>
      <c r="Q46" s="353">
        <v>36121.661857520965</v>
      </c>
      <c r="R46" s="353">
        <v>40236.620017193643</v>
      </c>
    </row>
    <row r="47" spans="2:18" x14ac:dyDescent="0.35">
      <c r="G47" s="243" t="s">
        <v>11</v>
      </c>
      <c r="H47" s="353"/>
      <c r="I47" s="353"/>
      <c r="J47" s="353"/>
      <c r="K47" s="353">
        <v>0</v>
      </c>
      <c r="L47" s="353"/>
      <c r="M47" s="80"/>
      <c r="N47" s="69" t="s">
        <v>951</v>
      </c>
      <c r="O47" s="353">
        <v>0</v>
      </c>
      <c r="P47" s="353">
        <v>24067.768658605986</v>
      </c>
      <c r="Q47" s="353">
        <v>15241.742805104384</v>
      </c>
      <c r="R47" s="353">
        <v>39309.511463710369</v>
      </c>
    </row>
    <row r="48" spans="2:18" x14ac:dyDescent="0.35">
      <c r="G48" s="56" t="s">
        <v>0</v>
      </c>
      <c r="H48" s="354">
        <v>1230344.7268655375</v>
      </c>
      <c r="I48" s="354">
        <v>209918.5404332293</v>
      </c>
      <c r="J48" s="354">
        <v>13153.876346957666</v>
      </c>
      <c r="K48" s="354">
        <v>1069990.3817038862</v>
      </c>
      <c r="L48" s="354">
        <v>202851.04247575722</v>
      </c>
      <c r="M48" s="80"/>
      <c r="N48" s="69" t="s">
        <v>952</v>
      </c>
      <c r="O48" s="353">
        <v>0</v>
      </c>
      <c r="P48" s="353">
        <v>31960.317053956878</v>
      </c>
      <c r="Q48" s="353">
        <v>6179.7318599197197</v>
      </c>
      <c r="R48" s="353">
        <v>38140.048913876599</v>
      </c>
    </row>
    <row r="49" spans="7:18" x14ac:dyDescent="0.35">
      <c r="G49" s="365"/>
      <c r="H49" s="365"/>
      <c r="I49" s="365"/>
      <c r="J49" s="365"/>
      <c r="K49" s="365"/>
      <c r="L49" s="365"/>
      <c r="M49" s="80"/>
      <c r="N49" s="69" t="s">
        <v>953</v>
      </c>
      <c r="O49" s="353">
        <v>0</v>
      </c>
      <c r="P49" s="353">
        <v>11793.838138303219</v>
      </c>
      <c r="Q49" s="353">
        <v>24389.841277065963</v>
      </c>
      <c r="R49" s="353">
        <v>36183.679415369181</v>
      </c>
    </row>
    <row r="50" spans="7:18" x14ac:dyDescent="0.35">
      <c r="M50" s="81"/>
      <c r="N50" s="69" t="s">
        <v>954</v>
      </c>
      <c r="O50" s="353">
        <v>0</v>
      </c>
      <c r="P50" s="353">
        <v>27964.134050448618</v>
      </c>
      <c r="Q50" s="353">
        <v>8055.9043610169128</v>
      </c>
      <c r="R50" s="353">
        <v>36020.038411465532</v>
      </c>
    </row>
    <row r="51" spans="7:18" x14ac:dyDescent="0.35">
      <c r="G51" s="273"/>
      <c r="H51" s="273"/>
      <c r="I51" s="273"/>
      <c r="J51" s="273"/>
      <c r="K51" s="273"/>
      <c r="L51" s="273"/>
      <c r="M51" s="273"/>
      <c r="N51" s="69" t="s">
        <v>955</v>
      </c>
      <c r="O51" s="353">
        <v>0</v>
      </c>
      <c r="P51" s="353">
        <v>24860.5020045483</v>
      </c>
      <c r="Q51" s="353">
        <v>10996.559233504546</v>
      </c>
      <c r="R51" s="353">
        <v>35857.061238052847</v>
      </c>
    </row>
    <row r="52" spans="7:18" x14ac:dyDescent="0.35">
      <c r="G52" s="273"/>
      <c r="H52" s="273"/>
      <c r="I52" s="273"/>
      <c r="J52" s="273"/>
      <c r="K52" s="273"/>
      <c r="L52" s="273"/>
      <c r="M52" s="273"/>
      <c r="N52" s="69" t="s">
        <v>956</v>
      </c>
      <c r="O52" s="353">
        <v>0</v>
      </c>
      <c r="P52" s="353">
        <v>28500.323326850299</v>
      </c>
      <c r="Q52" s="353">
        <v>6662.3268518664781</v>
      </c>
      <c r="R52" s="353">
        <v>35162.65017871678</v>
      </c>
    </row>
    <row r="53" spans="7:18" x14ac:dyDescent="0.35">
      <c r="G53" s="69"/>
      <c r="H53" s="353"/>
      <c r="I53" s="353"/>
      <c r="J53" s="353"/>
      <c r="K53" s="353"/>
      <c r="L53" s="353"/>
      <c r="M53" s="353"/>
      <c r="N53" s="69" t="s">
        <v>957</v>
      </c>
      <c r="O53" s="353">
        <v>0</v>
      </c>
      <c r="P53" s="353">
        <v>29584.298912349957</v>
      </c>
      <c r="Q53" s="353">
        <v>4670.6477985872298</v>
      </c>
      <c r="R53" s="353">
        <v>34254.946710937191</v>
      </c>
    </row>
    <row r="54" spans="7:18" x14ac:dyDescent="0.35">
      <c r="G54" s="69"/>
      <c r="H54" s="353"/>
      <c r="I54" s="353"/>
      <c r="J54" s="353"/>
      <c r="K54" s="353"/>
      <c r="L54" s="353"/>
      <c r="M54" s="353"/>
      <c r="N54" s="69" t="s">
        <v>958</v>
      </c>
      <c r="O54" s="353">
        <v>0</v>
      </c>
      <c r="P54" s="353">
        <v>29154.448102830203</v>
      </c>
      <c r="Q54" s="353">
        <v>2299.7827343769513</v>
      </c>
      <c r="R54" s="353">
        <v>31454.230837207157</v>
      </c>
    </row>
    <row r="55" spans="7:18" x14ac:dyDescent="0.35">
      <c r="G55" s="69"/>
      <c r="H55" s="353"/>
      <c r="I55" s="353"/>
      <c r="J55" s="353"/>
      <c r="K55" s="353"/>
      <c r="L55" s="353"/>
      <c r="M55" s="353"/>
      <c r="N55" s="69" t="s">
        <v>959</v>
      </c>
      <c r="O55" s="353">
        <v>0</v>
      </c>
      <c r="P55" s="353">
        <v>23577.833399050942</v>
      </c>
      <c r="Q55" s="353">
        <v>7074.6992600446165</v>
      </c>
      <c r="R55" s="353">
        <v>30652.532659095559</v>
      </c>
    </row>
    <row r="56" spans="7:18" x14ac:dyDescent="0.35">
      <c r="G56" s="69"/>
      <c r="H56" s="353"/>
      <c r="I56" s="353"/>
      <c r="J56" s="353"/>
      <c r="K56" s="353"/>
      <c r="L56" s="353"/>
      <c r="M56" s="353"/>
      <c r="N56" s="69" t="s">
        <v>960</v>
      </c>
      <c r="O56" s="353">
        <v>0</v>
      </c>
      <c r="P56" s="353">
        <v>26422.772891851953</v>
      </c>
      <c r="Q56" s="353">
        <v>4064.9655973376307</v>
      </c>
      <c r="R56" s="353">
        <v>30487.738489189585</v>
      </c>
    </row>
    <row r="57" spans="7:18" x14ac:dyDescent="0.35">
      <c r="G57" s="69"/>
      <c r="H57" s="353"/>
      <c r="I57" s="353"/>
      <c r="J57" s="353"/>
      <c r="K57" s="353"/>
      <c r="L57" s="353"/>
      <c r="M57" s="353"/>
      <c r="N57" s="69" t="s">
        <v>961</v>
      </c>
      <c r="O57" s="353">
        <v>0</v>
      </c>
      <c r="P57" s="353">
        <v>13981.6968748814</v>
      </c>
      <c r="Q57" s="353">
        <v>16105.702402816461</v>
      </c>
      <c r="R57" s="353">
        <v>30087.399277697863</v>
      </c>
    </row>
    <row r="58" spans="7:18" x14ac:dyDescent="0.35">
      <c r="G58" s="69"/>
      <c r="H58" s="353"/>
      <c r="I58" s="353"/>
      <c r="J58" s="353"/>
      <c r="K58" s="353"/>
      <c r="L58" s="353"/>
      <c r="M58" s="353"/>
      <c r="N58" s="69" t="s">
        <v>962</v>
      </c>
      <c r="O58" s="353">
        <v>0</v>
      </c>
      <c r="P58" s="353">
        <v>6539.7472936719323</v>
      </c>
      <c r="Q58" s="353">
        <v>23260.092820227612</v>
      </c>
      <c r="R58" s="353">
        <v>29799.840113899543</v>
      </c>
    </row>
    <row r="59" spans="7:18" x14ac:dyDescent="0.35">
      <c r="G59" s="69"/>
      <c r="H59" s="353"/>
      <c r="I59" s="353"/>
      <c r="J59" s="353"/>
      <c r="K59" s="353"/>
      <c r="L59" s="353"/>
      <c r="M59" s="353"/>
      <c r="N59" s="69" t="s">
        <v>963</v>
      </c>
      <c r="O59" s="353">
        <v>0</v>
      </c>
      <c r="P59" s="353">
        <v>0</v>
      </c>
      <c r="Q59" s="353">
        <v>28797.551233118371</v>
      </c>
      <c r="R59" s="353">
        <v>28797.551233118371</v>
      </c>
    </row>
    <row r="60" spans="7:18" x14ac:dyDescent="0.35">
      <c r="G60" s="69"/>
      <c r="H60" s="353"/>
      <c r="I60" s="353"/>
      <c r="J60" s="353"/>
      <c r="K60" s="353"/>
      <c r="L60" s="353"/>
      <c r="M60" s="353"/>
      <c r="N60" s="69" t="s">
        <v>964</v>
      </c>
      <c r="O60" s="353">
        <v>0</v>
      </c>
      <c r="P60" s="353">
        <v>8788.3294403666241</v>
      </c>
      <c r="Q60" s="353">
        <v>19252.92691055188</v>
      </c>
      <c r="R60" s="353">
        <v>28041.256350918506</v>
      </c>
    </row>
    <row r="61" spans="7:18" x14ac:dyDescent="0.35">
      <c r="G61" s="273"/>
      <c r="H61" s="273"/>
      <c r="I61" s="273"/>
      <c r="J61" s="273"/>
      <c r="K61" s="273"/>
      <c r="L61" s="273"/>
      <c r="M61" s="273"/>
      <c r="N61" s="69" t="s">
        <v>965</v>
      </c>
      <c r="O61" s="353">
        <v>0</v>
      </c>
      <c r="P61" s="353">
        <v>15848.74904998859</v>
      </c>
      <c r="Q61" s="353">
        <v>11301.600267920126</v>
      </c>
      <c r="R61" s="353">
        <v>27150.349317908716</v>
      </c>
    </row>
    <row r="62" spans="7:18" x14ac:dyDescent="0.35">
      <c r="G62" s="273"/>
      <c r="H62" s="273"/>
      <c r="I62" s="273"/>
      <c r="J62" s="273"/>
      <c r="K62" s="273"/>
      <c r="L62" s="273"/>
      <c r="M62" s="273"/>
      <c r="N62" s="69" t="s">
        <v>966</v>
      </c>
      <c r="O62" s="353">
        <v>0</v>
      </c>
      <c r="P62" s="353">
        <v>16293.140425197233</v>
      </c>
      <c r="Q62" s="353">
        <v>10119.089876491124</v>
      </c>
      <c r="R62" s="353">
        <v>26412.230301688356</v>
      </c>
    </row>
    <row r="63" spans="7:18" x14ac:dyDescent="0.35">
      <c r="N63" s="69" t="s">
        <v>967</v>
      </c>
      <c r="O63" s="353">
        <v>0</v>
      </c>
      <c r="P63" s="353">
        <v>19891.61857927858</v>
      </c>
      <c r="Q63" s="353">
        <v>6367.9036186568674</v>
      </c>
      <c r="R63" s="353">
        <v>26259.522197935446</v>
      </c>
    </row>
    <row r="64" spans="7:18" x14ac:dyDescent="0.35">
      <c r="N64" s="69" t="s">
        <v>968</v>
      </c>
      <c r="O64" s="353">
        <v>0</v>
      </c>
      <c r="P64" s="353">
        <v>18123.234773939104</v>
      </c>
      <c r="Q64" s="353">
        <v>7989.1622878289454</v>
      </c>
      <c r="R64" s="353">
        <v>26112.39706176805</v>
      </c>
    </row>
    <row r="65" spans="14:18" x14ac:dyDescent="0.35">
      <c r="N65" s="69" t="s">
        <v>969</v>
      </c>
      <c r="O65" s="353">
        <v>0</v>
      </c>
      <c r="P65" s="353">
        <v>14440.901600626301</v>
      </c>
      <c r="Q65" s="353">
        <v>11576.166983244557</v>
      </c>
      <c r="R65" s="353">
        <v>26017.06858387086</v>
      </c>
    </row>
    <row r="66" spans="14:18" x14ac:dyDescent="0.35">
      <c r="N66" s="69" t="s">
        <v>970</v>
      </c>
      <c r="O66" s="353">
        <v>0</v>
      </c>
      <c r="P66" s="353">
        <v>0</v>
      </c>
      <c r="Q66" s="353">
        <v>25575.405924752278</v>
      </c>
      <c r="R66" s="353">
        <v>25575.405924752278</v>
      </c>
    </row>
    <row r="67" spans="14:18" x14ac:dyDescent="0.35">
      <c r="N67" s="69" t="s">
        <v>971</v>
      </c>
      <c r="O67" s="353">
        <v>0</v>
      </c>
      <c r="P67" s="353">
        <v>10160.399781679898</v>
      </c>
      <c r="Q67" s="353">
        <v>14998.921952769473</v>
      </c>
      <c r="R67" s="353">
        <v>25159.321734449371</v>
      </c>
    </row>
    <row r="68" spans="14:18" x14ac:dyDescent="0.35">
      <c r="N68" s="69" t="s">
        <v>972</v>
      </c>
      <c r="O68" s="353">
        <v>0</v>
      </c>
      <c r="P68" s="353">
        <v>14888.765004504248</v>
      </c>
      <c r="Q68" s="353">
        <v>9309.519950890548</v>
      </c>
      <c r="R68" s="353">
        <v>24198.284955394796</v>
      </c>
    </row>
    <row r="69" spans="14:18" x14ac:dyDescent="0.35">
      <c r="N69" s="69" t="s">
        <v>973</v>
      </c>
      <c r="O69" s="353">
        <v>0</v>
      </c>
      <c r="P69" s="353">
        <v>0</v>
      </c>
      <c r="Q69" s="353">
        <v>23986.941257026225</v>
      </c>
      <c r="R69" s="353">
        <v>23986.941257026225</v>
      </c>
    </row>
    <row r="70" spans="14:18" x14ac:dyDescent="0.35">
      <c r="N70" s="69" t="s">
        <v>974</v>
      </c>
      <c r="O70" s="353">
        <v>0</v>
      </c>
      <c r="P70" s="353">
        <v>2648.6588296419168</v>
      </c>
      <c r="Q70" s="353">
        <v>21187.041053691275</v>
      </c>
      <c r="R70" s="353">
        <v>23835.699883333193</v>
      </c>
    </row>
    <row r="71" spans="14:18" x14ac:dyDescent="0.35">
      <c r="N71" s="69" t="s">
        <v>975</v>
      </c>
      <c r="O71" s="353">
        <v>0</v>
      </c>
      <c r="P71" s="353">
        <v>9038.7752203436467</v>
      </c>
      <c r="Q71" s="353">
        <v>14719.796686884789</v>
      </c>
      <c r="R71" s="353">
        <v>23758.571907228434</v>
      </c>
    </row>
    <row r="72" spans="14:18" x14ac:dyDescent="0.35">
      <c r="N72" s="69" t="s">
        <v>976</v>
      </c>
      <c r="O72" s="353">
        <v>0</v>
      </c>
      <c r="P72" s="353">
        <v>4460.8693292705093</v>
      </c>
      <c r="Q72" s="353">
        <v>18574.635540969095</v>
      </c>
      <c r="R72" s="353">
        <v>23035.504870239605</v>
      </c>
    </row>
    <row r="73" spans="14:18" x14ac:dyDescent="0.35">
      <c r="N73" s="69" t="s">
        <v>977</v>
      </c>
      <c r="O73" s="353">
        <v>0</v>
      </c>
      <c r="P73" s="353">
        <v>0</v>
      </c>
      <c r="Q73" s="353">
        <v>22898.73384664044</v>
      </c>
      <c r="R73" s="353">
        <v>22898.73384664044</v>
      </c>
    </row>
    <row r="74" spans="14:18" x14ac:dyDescent="0.35">
      <c r="N74" s="69" t="s">
        <v>978</v>
      </c>
      <c r="O74" s="353">
        <v>0</v>
      </c>
      <c r="P74" s="353">
        <v>7182.5111784781002</v>
      </c>
      <c r="Q74" s="353">
        <v>14819.251943437754</v>
      </c>
      <c r="R74" s="353">
        <v>22001.763121915854</v>
      </c>
    </row>
    <row r="75" spans="14:18" x14ac:dyDescent="0.35">
      <c r="N75" s="69" t="s">
        <v>979</v>
      </c>
      <c r="O75" s="353">
        <v>0</v>
      </c>
      <c r="P75" s="353">
        <v>879.45290060268212</v>
      </c>
      <c r="Q75" s="353">
        <v>20804.799657672287</v>
      </c>
      <c r="R75" s="353">
        <v>21684.252558274969</v>
      </c>
    </row>
    <row r="76" spans="14:18" x14ac:dyDescent="0.35">
      <c r="N76" s="69" t="s">
        <v>980</v>
      </c>
      <c r="O76" s="353">
        <v>0</v>
      </c>
      <c r="P76" s="353">
        <v>21552.894712168283</v>
      </c>
      <c r="Q76" s="353">
        <v>14.613804337843151</v>
      </c>
      <c r="R76" s="353">
        <v>21567.508516506125</v>
      </c>
    </row>
    <row r="77" spans="14:18" x14ac:dyDescent="0.35">
      <c r="N77" s="69" t="s">
        <v>981</v>
      </c>
      <c r="O77" s="353">
        <v>0</v>
      </c>
      <c r="P77" s="353">
        <v>12788.187768388972</v>
      </c>
      <c r="Q77" s="353">
        <v>8428.4608133809634</v>
      </c>
      <c r="R77" s="353">
        <v>21216.648581769936</v>
      </c>
    </row>
    <row r="78" spans="14:18" x14ac:dyDescent="0.35">
      <c r="N78" s="69" t="s">
        <v>982</v>
      </c>
      <c r="O78" s="353">
        <v>0</v>
      </c>
      <c r="P78" s="353">
        <v>12292.86123998252</v>
      </c>
      <c r="Q78" s="353">
        <v>6759.7323369175583</v>
      </c>
      <c r="R78" s="353">
        <v>19052.593576900079</v>
      </c>
    </row>
    <row r="79" spans="14:18" x14ac:dyDescent="0.35">
      <c r="N79" s="69" t="s">
        <v>983</v>
      </c>
      <c r="O79" s="353">
        <v>0</v>
      </c>
      <c r="P79" s="353">
        <v>782.95204722056371</v>
      </c>
      <c r="Q79" s="353">
        <v>18184.10790152938</v>
      </c>
      <c r="R79" s="353">
        <v>18967.059948749942</v>
      </c>
    </row>
    <row r="80" spans="14:18" x14ac:dyDescent="0.35">
      <c r="N80" s="69" t="s">
        <v>984</v>
      </c>
      <c r="O80" s="353">
        <v>0</v>
      </c>
      <c r="P80" s="353">
        <v>17332.981394100087</v>
      </c>
      <c r="Q80" s="353">
        <v>1456.1270925170668</v>
      </c>
      <c r="R80" s="353">
        <v>18789.108486617155</v>
      </c>
    </row>
    <row r="81" spans="14:18" x14ac:dyDescent="0.35">
      <c r="N81" s="69" t="s">
        <v>985</v>
      </c>
      <c r="O81" s="353">
        <v>0</v>
      </c>
      <c r="P81" s="353">
        <v>778.15070902920422</v>
      </c>
      <c r="Q81" s="353">
        <v>17919.332938676413</v>
      </c>
      <c r="R81" s="353">
        <v>18697.483647705616</v>
      </c>
    </row>
    <row r="82" spans="14:18" x14ac:dyDescent="0.35">
      <c r="N82" s="69" t="s">
        <v>986</v>
      </c>
      <c r="O82" s="353">
        <v>0</v>
      </c>
      <c r="P82" s="353">
        <v>5978.5424770080308</v>
      </c>
      <c r="Q82" s="353">
        <v>11658.47008373039</v>
      </c>
      <c r="R82" s="353">
        <v>17637.012560738422</v>
      </c>
    </row>
    <row r="83" spans="14:18" x14ac:dyDescent="0.35">
      <c r="N83" s="69" t="s">
        <v>987</v>
      </c>
      <c r="O83" s="353">
        <v>0</v>
      </c>
      <c r="P83" s="353">
        <v>0</v>
      </c>
      <c r="Q83" s="353">
        <v>16127.089754366025</v>
      </c>
      <c r="R83" s="353">
        <v>16127.089754366025</v>
      </c>
    </row>
    <row r="84" spans="14:18" x14ac:dyDescent="0.35">
      <c r="N84" s="69" t="s">
        <v>988</v>
      </c>
      <c r="O84" s="353">
        <v>0</v>
      </c>
      <c r="P84" s="353">
        <v>14478.832680725525</v>
      </c>
      <c r="Q84" s="353">
        <v>867.42465724604119</v>
      </c>
      <c r="R84" s="353">
        <v>15346.257337971567</v>
      </c>
    </row>
    <row r="85" spans="14:18" x14ac:dyDescent="0.35">
      <c r="N85" s="69" t="s">
        <v>989</v>
      </c>
      <c r="O85" s="353">
        <v>0</v>
      </c>
      <c r="P85" s="353">
        <v>9148.6000050256698</v>
      </c>
      <c r="Q85" s="353">
        <v>4748.2469828286266</v>
      </c>
      <c r="R85" s="353">
        <v>13896.846987854296</v>
      </c>
    </row>
    <row r="86" spans="14:18" x14ac:dyDescent="0.35">
      <c r="N86" s="69" t="s">
        <v>990</v>
      </c>
      <c r="O86" s="353">
        <v>0</v>
      </c>
      <c r="P86" s="353">
        <v>13540.475667194385</v>
      </c>
      <c r="Q86" s="353">
        <v>38.259724172694739</v>
      </c>
      <c r="R86" s="353">
        <v>13578.73539136708</v>
      </c>
    </row>
    <row r="87" spans="14:18" x14ac:dyDescent="0.35">
      <c r="N87" s="69" t="s">
        <v>991</v>
      </c>
      <c r="O87" s="353">
        <v>0</v>
      </c>
      <c r="P87" s="353">
        <v>1889.6411036594875</v>
      </c>
      <c r="Q87" s="353">
        <v>11572.04153903384</v>
      </c>
      <c r="R87" s="353">
        <v>13461.682642693328</v>
      </c>
    </row>
    <row r="88" spans="14:18" x14ac:dyDescent="0.35">
      <c r="N88" s="69" t="s">
        <v>992</v>
      </c>
      <c r="O88" s="353">
        <v>0</v>
      </c>
      <c r="P88" s="353">
        <v>24.683521924902678</v>
      </c>
      <c r="Q88" s="353">
        <v>13356.844470096779</v>
      </c>
      <c r="R88" s="353">
        <v>13381.527992021682</v>
      </c>
    </row>
    <row r="89" spans="14:18" x14ac:dyDescent="0.35">
      <c r="N89" s="69" t="s">
        <v>993</v>
      </c>
      <c r="O89" s="353">
        <v>0</v>
      </c>
      <c r="P89" s="353">
        <v>89.857216941636281</v>
      </c>
      <c r="Q89" s="353">
        <v>12802.622771198361</v>
      </c>
      <c r="R89" s="353">
        <v>12892.479988139998</v>
      </c>
    </row>
    <row r="90" spans="14:18" x14ac:dyDescent="0.35">
      <c r="N90" s="69" t="s">
        <v>994</v>
      </c>
      <c r="O90" s="353">
        <v>0</v>
      </c>
      <c r="P90" s="353">
        <v>527.35668662753665</v>
      </c>
      <c r="Q90" s="353">
        <v>12325.596102846277</v>
      </c>
      <c r="R90" s="353">
        <v>12852.952789473813</v>
      </c>
    </row>
    <row r="91" spans="14:18" x14ac:dyDescent="0.35">
      <c r="N91" s="69" t="s">
        <v>995</v>
      </c>
      <c r="O91" s="353">
        <v>0</v>
      </c>
      <c r="P91" s="353">
        <v>636.74047611365972</v>
      </c>
      <c r="Q91" s="353">
        <v>12145.476359521157</v>
      </c>
      <c r="R91" s="353">
        <v>12782.216835634817</v>
      </c>
    </row>
    <row r="92" spans="14:18" x14ac:dyDescent="0.35">
      <c r="N92" s="69" t="s">
        <v>996</v>
      </c>
      <c r="O92" s="353">
        <v>0</v>
      </c>
      <c r="P92" s="353">
        <v>12.219728744587727</v>
      </c>
      <c r="Q92" s="353">
        <v>12563.88302951169</v>
      </c>
      <c r="R92" s="353">
        <v>12576.102758256277</v>
      </c>
    </row>
    <row r="93" spans="14:18" x14ac:dyDescent="0.35">
      <c r="N93" s="69" t="s">
        <v>997</v>
      </c>
      <c r="O93" s="353">
        <v>0</v>
      </c>
      <c r="P93" s="353">
        <v>7831.6372166865431</v>
      </c>
      <c r="Q93" s="353">
        <v>4723.3116828441889</v>
      </c>
      <c r="R93" s="353">
        <v>12554.948899530733</v>
      </c>
    </row>
    <row r="94" spans="14:18" x14ac:dyDescent="0.35">
      <c r="N94" s="69" t="s">
        <v>998</v>
      </c>
      <c r="O94" s="353">
        <v>0</v>
      </c>
      <c r="P94" s="353">
        <v>0</v>
      </c>
      <c r="Q94" s="353">
        <v>12337.575758319781</v>
      </c>
      <c r="R94" s="353">
        <v>12337.575758319781</v>
      </c>
    </row>
    <row r="95" spans="14:18" x14ac:dyDescent="0.35">
      <c r="N95" s="69" t="s">
        <v>999</v>
      </c>
      <c r="O95" s="353">
        <v>0</v>
      </c>
      <c r="P95" s="353">
        <v>11786.268582480321</v>
      </c>
      <c r="Q95" s="353">
        <v>78.630859885823668</v>
      </c>
      <c r="R95" s="353">
        <v>11864.899442366144</v>
      </c>
    </row>
    <row r="96" spans="14:18" x14ac:dyDescent="0.35">
      <c r="N96" s="69" t="s">
        <v>1000</v>
      </c>
      <c r="O96" s="353">
        <v>0</v>
      </c>
      <c r="P96" s="353">
        <v>5873.25107290303</v>
      </c>
      <c r="Q96" s="353">
        <v>5844.7714023410344</v>
      </c>
      <c r="R96" s="353">
        <v>11718.022475244064</v>
      </c>
    </row>
    <row r="97" spans="14:18" x14ac:dyDescent="0.35">
      <c r="N97" s="69" t="s">
        <v>1001</v>
      </c>
      <c r="O97" s="353">
        <v>0</v>
      </c>
      <c r="P97" s="353">
        <v>4780.8210722577751</v>
      </c>
      <c r="Q97" s="353">
        <v>6706.4058733727206</v>
      </c>
      <c r="R97" s="353">
        <v>11487.226945630497</v>
      </c>
    </row>
    <row r="98" spans="14:18" x14ac:dyDescent="0.35">
      <c r="N98" s="69" t="s">
        <v>1002</v>
      </c>
      <c r="O98" s="353">
        <v>0</v>
      </c>
      <c r="P98" s="353">
        <v>3.2545807540668332</v>
      </c>
      <c r="Q98" s="353">
        <v>10509.592687207143</v>
      </c>
      <c r="R98" s="353">
        <v>10512.84726796121</v>
      </c>
    </row>
    <row r="99" spans="14:18" x14ac:dyDescent="0.35">
      <c r="N99" s="69" t="s">
        <v>1003</v>
      </c>
      <c r="O99" s="353">
        <v>0</v>
      </c>
      <c r="P99" s="353">
        <v>5205.928595108232</v>
      </c>
      <c r="Q99" s="353">
        <v>5104.8546112529275</v>
      </c>
      <c r="R99" s="353">
        <v>10310.78320636116</v>
      </c>
    </row>
    <row r="100" spans="14:18" x14ac:dyDescent="0.35">
      <c r="N100" s="69" t="s">
        <v>1004</v>
      </c>
      <c r="O100" s="353">
        <v>0</v>
      </c>
      <c r="P100" s="353">
        <v>6128.6975271481988</v>
      </c>
      <c r="Q100" s="353">
        <v>4049.8359046796954</v>
      </c>
      <c r="R100" s="353">
        <v>10178.533431827895</v>
      </c>
    </row>
    <row r="101" spans="14:18" x14ac:dyDescent="0.35">
      <c r="N101" s="69" t="s">
        <v>1005</v>
      </c>
      <c r="O101" s="353">
        <v>0</v>
      </c>
      <c r="P101" s="353">
        <v>6102.1973738213183</v>
      </c>
      <c r="Q101" s="353">
        <v>3706.0141342874244</v>
      </c>
      <c r="R101" s="353">
        <v>9808.2115081087431</v>
      </c>
    </row>
    <row r="102" spans="14:18" x14ac:dyDescent="0.35">
      <c r="N102" s="69" t="s">
        <v>1006</v>
      </c>
      <c r="O102" s="353">
        <v>0</v>
      </c>
      <c r="P102" s="353">
        <v>168.59397608706277</v>
      </c>
      <c r="Q102" s="353">
        <v>9060.5808518289523</v>
      </c>
      <c r="R102" s="353">
        <v>9229.1748279160147</v>
      </c>
    </row>
    <row r="103" spans="14:18" x14ac:dyDescent="0.35">
      <c r="N103" s="69" t="s">
        <v>1007</v>
      </c>
      <c r="O103" s="353">
        <v>0</v>
      </c>
      <c r="P103" s="353">
        <v>4465.7931950664679</v>
      </c>
      <c r="Q103" s="353">
        <v>4416.1423157226682</v>
      </c>
      <c r="R103" s="353">
        <v>8881.9355107891352</v>
      </c>
    </row>
    <row r="104" spans="14:18" x14ac:dyDescent="0.35">
      <c r="N104" s="69" t="s">
        <v>1008</v>
      </c>
      <c r="O104" s="353">
        <v>0</v>
      </c>
      <c r="P104" s="353">
        <v>5075.4670016210648</v>
      </c>
      <c r="Q104" s="353">
        <v>3222.4554859854516</v>
      </c>
      <c r="R104" s="353">
        <v>8297.9224876065164</v>
      </c>
    </row>
    <row r="105" spans="14:18" x14ac:dyDescent="0.35">
      <c r="N105" s="69" t="s">
        <v>1009</v>
      </c>
      <c r="O105" s="353">
        <v>0</v>
      </c>
      <c r="P105" s="353">
        <v>6117.879794159654</v>
      </c>
      <c r="Q105" s="353">
        <v>1955.6435157053165</v>
      </c>
      <c r="R105" s="353">
        <v>8073.5233098649705</v>
      </c>
    </row>
    <row r="106" spans="14:18" x14ac:dyDescent="0.35">
      <c r="N106" s="69" t="s">
        <v>1010</v>
      </c>
      <c r="O106" s="353">
        <v>0</v>
      </c>
      <c r="P106" s="353">
        <v>0</v>
      </c>
      <c r="Q106" s="353">
        <v>7936.6341486594347</v>
      </c>
      <c r="R106" s="353">
        <v>7936.6341486594347</v>
      </c>
    </row>
    <row r="107" spans="14:18" x14ac:dyDescent="0.35">
      <c r="N107" s="69" t="s">
        <v>1011</v>
      </c>
      <c r="O107" s="353">
        <v>0</v>
      </c>
      <c r="P107" s="353">
        <v>501.85140494367624</v>
      </c>
      <c r="Q107" s="353">
        <v>7417.4410765308248</v>
      </c>
      <c r="R107" s="353">
        <v>7919.2924814745011</v>
      </c>
    </row>
    <row r="108" spans="14:18" x14ac:dyDescent="0.35">
      <c r="N108" s="69" t="s">
        <v>1012</v>
      </c>
      <c r="O108" s="353">
        <v>0</v>
      </c>
      <c r="P108" s="353">
        <v>7573.7593817675806</v>
      </c>
      <c r="Q108" s="353">
        <v>24.936787697683609</v>
      </c>
      <c r="R108" s="353">
        <v>7598.6961694652646</v>
      </c>
    </row>
    <row r="109" spans="14:18" x14ac:dyDescent="0.35">
      <c r="N109" s="69" t="s">
        <v>1013</v>
      </c>
      <c r="O109" s="353">
        <v>0</v>
      </c>
      <c r="P109" s="353">
        <v>0</v>
      </c>
      <c r="Q109" s="353">
        <v>7150.7444311850395</v>
      </c>
      <c r="R109" s="353">
        <v>7150.7444311850395</v>
      </c>
    </row>
    <row r="110" spans="14:18" x14ac:dyDescent="0.35">
      <c r="N110" s="69" t="s">
        <v>1014</v>
      </c>
      <c r="O110" s="353">
        <v>0</v>
      </c>
      <c r="P110" s="353">
        <v>4896.9596155671807</v>
      </c>
      <c r="Q110" s="353">
        <v>2147.2534606161803</v>
      </c>
      <c r="R110" s="353">
        <v>7044.2130761833614</v>
      </c>
    </row>
    <row r="111" spans="14:18" x14ac:dyDescent="0.35">
      <c r="N111" s="69" t="s">
        <v>1015</v>
      </c>
      <c r="O111" s="353">
        <v>0</v>
      </c>
      <c r="P111" s="353">
        <v>6919.267404093508</v>
      </c>
      <c r="Q111" s="353">
        <v>16.75911577244247</v>
      </c>
      <c r="R111" s="353">
        <v>6936.0265198659508</v>
      </c>
    </row>
    <row r="112" spans="14:18" x14ac:dyDescent="0.35">
      <c r="N112" s="69" t="s">
        <v>1016</v>
      </c>
      <c r="O112" s="353">
        <v>0</v>
      </c>
      <c r="P112" s="353">
        <v>338.75793660673554</v>
      </c>
      <c r="Q112" s="353">
        <v>6527.8265943190563</v>
      </c>
      <c r="R112" s="353">
        <v>6866.584530925792</v>
      </c>
    </row>
    <row r="113" spans="14:18" x14ac:dyDescent="0.35">
      <c r="N113" s="69" t="s">
        <v>1017</v>
      </c>
      <c r="O113" s="353">
        <v>0</v>
      </c>
      <c r="P113" s="353">
        <v>4423.9445132751489</v>
      </c>
      <c r="Q113" s="353">
        <v>1821.7096397130288</v>
      </c>
      <c r="R113" s="353">
        <v>6245.6541529881779</v>
      </c>
    </row>
    <row r="114" spans="14:18" x14ac:dyDescent="0.35">
      <c r="N114" s="69" t="s">
        <v>1018</v>
      </c>
      <c r="O114" s="353">
        <v>0</v>
      </c>
      <c r="P114" s="353">
        <v>6198.8343466628585</v>
      </c>
      <c r="Q114" s="353">
        <v>16.761827994864507</v>
      </c>
      <c r="R114" s="353">
        <v>6215.5961746577232</v>
      </c>
    </row>
    <row r="115" spans="14:18" x14ac:dyDescent="0.35">
      <c r="N115" s="69" t="s">
        <v>1019</v>
      </c>
      <c r="O115" s="353">
        <v>0</v>
      </c>
      <c r="P115" s="353">
        <v>5216.1636377110963</v>
      </c>
      <c r="Q115" s="353">
        <v>891.55072988063273</v>
      </c>
      <c r="R115" s="353">
        <v>6107.7143675917287</v>
      </c>
    </row>
    <row r="116" spans="14:18" x14ac:dyDescent="0.35">
      <c r="N116" s="69" t="s">
        <v>1020</v>
      </c>
      <c r="O116" s="353">
        <v>0</v>
      </c>
      <c r="P116" s="353">
        <v>41.491133335494155</v>
      </c>
      <c r="Q116" s="353">
        <v>6010.1949157337713</v>
      </c>
      <c r="R116" s="353">
        <v>6051.6860490692652</v>
      </c>
    </row>
    <row r="117" spans="14:18" x14ac:dyDescent="0.35">
      <c r="N117" s="69" t="s">
        <v>1021</v>
      </c>
      <c r="O117" s="353">
        <v>0</v>
      </c>
      <c r="P117" s="353">
        <v>144.76534917979566</v>
      </c>
      <c r="Q117" s="353">
        <v>5790.8455680301895</v>
      </c>
      <c r="R117" s="353">
        <v>5935.610917209985</v>
      </c>
    </row>
    <row r="118" spans="14:18" x14ac:dyDescent="0.35">
      <c r="N118" s="69" t="s">
        <v>1022</v>
      </c>
      <c r="O118" s="353">
        <v>0</v>
      </c>
      <c r="P118" s="353">
        <v>0.17495601423476614</v>
      </c>
      <c r="Q118" s="353">
        <v>5612.0159157148873</v>
      </c>
      <c r="R118" s="353">
        <v>5612.1908717291217</v>
      </c>
    </row>
    <row r="119" spans="14:18" x14ac:dyDescent="0.35">
      <c r="N119" s="69" t="s">
        <v>1023</v>
      </c>
      <c r="O119" s="353">
        <v>0</v>
      </c>
      <c r="P119" s="353">
        <v>5096.789452411077</v>
      </c>
      <c r="Q119" s="353">
        <v>409.36984205212445</v>
      </c>
      <c r="R119" s="353">
        <v>5506.1592944632011</v>
      </c>
    </row>
    <row r="120" spans="14:18" x14ac:dyDescent="0.35">
      <c r="N120" s="69" t="s">
        <v>1024</v>
      </c>
      <c r="O120" s="353">
        <v>0</v>
      </c>
      <c r="P120" s="353">
        <v>4028.7797962072977</v>
      </c>
      <c r="Q120" s="353">
        <v>1196.6476049737489</v>
      </c>
      <c r="R120" s="353">
        <v>5225.4274011810467</v>
      </c>
    </row>
    <row r="121" spans="14:18" x14ac:dyDescent="0.35">
      <c r="N121" s="69" t="s">
        <v>1025</v>
      </c>
      <c r="O121" s="353">
        <v>0</v>
      </c>
      <c r="P121" s="353">
        <v>4598.8530436038573</v>
      </c>
      <c r="Q121" s="353">
        <v>510.133652472584</v>
      </c>
      <c r="R121" s="353">
        <v>5108.9866960764411</v>
      </c>
    </row>
    <row r="122" spans="14:18" x14ac:dyDescent="0.35">
      <c r="N122" s="69" t="s">
        <v>1026</v>
      </c>
      <c r="O122" s="353">
        <v>0</v>
      </c>
      <c r="P122" s="353">
        <v>1055.0926834241377</v>
      </c>
      <c r="Q122" s="353">
        <v>3929.4097714815593</v>
      </c>
      <c r="R122" s="353">
        <v>4984.502454905697</v>
      </c>
    </row>
    <row r="123" spans="14:18" x14ac:dyDescent="0.35">
      <c r="N123" s="69" t="s">
        <v>1027</v>
      </c>
      <c r="O123" s="353">
        <v>0</v>
      </c>
      <c r="P123" s="353">
        <v>2585.6533824620969</v>
      </c>
      <c r="Q123" s="353">
        <v>2264.689605319857</v>
      </c>
      <c r="R123" s="353">
        <v>4850.3429877819544</v>
      </c>
    </row>
    <row r="124" spans="14:18" x14ac:dyDescent="0.35">
      <c r="N124" s="69" t="s">
        <v>1028</v>
      </c>
      <c r="O124" s="353">
        <v>0</v>
      </c>
      <c r="P124" s="353">
        <v>4169.2232115430388</v>
      </c>
      <c r="Q124" s="353">
        <v>162.37803781433314</v>
      </c>
      <c r="R124" s="353">
        <v>4331.6012493573717</v>
      </c>
    </row>
    <row r="125" spans="14:18" x14ac:dyDescent="0.35">
      <c r="N125" s="69" t="s">
        <v>1029</v>
      </c>
      <c r="O125" s="353">
        <v>0</v>
      </c>
      <c r="P125" s="353">
        <v>30.735602507094839</v>
      </c>
      <c r="Q125" s="353">
        <v>4271.9005384013781</v>
      </c>
      <c r="R125" s="353">
        <v>4302.636140908473</v>
      </c>
    </row>
    <row r="126" spans="14:18" x14ac:dyDescent="0.35">
      <c r="N126" s="69" t="s">
        <v>1030</v>
      </c>
      <c r="O126" s="353">
        <v>0</v>
      </c>
      <c r="P126" s="353">
        <v>4258.0822445032163</v>
      </c>
      <c r="Q126" s="353">
        <v>17.265399671389439</v>
      </c>
      <c r="R126" s="353">
        <v>4275.3476441746061</v>
      </c>
    </row>
    <row r="127" spans="14:18" x14ac:dyDescent="0.35">
      <c r="N127" s="69" t="s">
        <v>1031</v>
      </c>
      <c r="O127" s="353">
        <v>0</v>
      </c>
      <c r="P127" s="353">
        <v>0</v>
      </c>
      <c r="Q127" s="353">
        <v>3708.6805261811091</v>
      </c>
      <c r="R127" s="353">
        <v>3708.6805261811091</v>
      </c>
    </row>
    <row r="128" spans="14:18" x14ac:dyDescent="0.35">
      <c r="N128" s="69" t="s">
        <v>1032</v>
      </c>
      <c r="O128" s="353">
        <v>0</v>
      </c>
      <c r="P128" s="353">
        <v>911.91270479889567</v>
      </c>
      <c r="Q128" s="353">
        <v>2754.0383581052765</v>
      </c>
      <c r="R128" s="353">
        <v>3665.9510629041724</v>
      </c>
    </row>
    <row r="129" spans="14:18" x14ac:dyDescent="0.35">
      <c r="N129" s="69" t="s">
        <v>1033</v>
      </c>
      <c r="O129" s="353">
        <v>0</v>
      </c>
      <c r="P129" s="353">
        <v>1487.11998954199</v>
      </c>
      <c r="Q129" s="353">
        <v>2116.528173091504</v>
      </c>
      <c r="R129" s="353">
        <v>3603.6481626334939</v>
      </c>
    </row>
    <row r="130" spans="14:18" x14ac:dyDescent="0.35">
      <c r="N130" s="69" t="s">
        <v>1034</v>
      </c>
      <c r="O130" s="353">
        <v>0</v>
      </c>
      <c r="P130" s="353">
        <v>3434.4960286709511</v>
      </c>
      <c r="Q130" s="353">
        <v>13.651718770827193</v>
      </c>
      <c r="R130" s="353">
        <v>3448.1477474417784</v>
      </c>
    </row>
    <row r="131" spans="14:18" x14ac:dyDescent="0.35">
      <c r="N131" s="69" t="s">
        <v>1035</v>
      </c>
      <c r="O131" s="353">
        <v>0</v>
      </c>
      <c r="P131" s="353">
        <v>1.8178115418950536</v>
      </c>
      <c r="Q131" s="353">
        <v>3241.9133919583492</v>
      </c>
      <c r="R131" s="353">
        <v>3243.7312035002442</v>
      </c>
    </row>
    <row r="132" spans="14:18" x14ac:dyDescent="0.35">
      <c r="N132" s="69" t="s">
        <v>1036</v>
      </c>
      <c r="O132" s="353">
        <v>0</v>
      </c>
      <c r="P132" s="353">
        <v>2932.5747105768428</v>
      </c>
      <c r="Q132" s="353">
        <v>50.469357316576129</v>
      </c>
      <c r="R132" s="353">
        <v>2983.0440678934187</v>
      </c>
    </row>
    <row r="133" spans="14:18" x14ac:dyDescent="0.35">
      <c r="N133" s="69" t="s">
        <v>1037</v>
      </c>
      <c r="O133" s="353">
        <v>0</v>
      </c>
      <c r="P133" s="353">
        <v>592.5709127218156</v>
      </c>
      <c r="Q133" s="353">
        <v>2136.7735811485813</v>
      </c>
      <c r="R133" s="353">
        <v>2729.3444938703969</v>
      </c>
    </row>
    <row r="134" spans="14:18" x14ac:dyDescent="0.35">
      <c r="N134" s="69" t="s">
        <v>1038</v>
      </c>
      <c r="O134" s="353">
        <v>0</v>
      </c>
      <c r="P134" s="353">
        <v>177.51524944377235</v>
      </c>
      <c r="Q134" s="353">
        <v>2411.6694482110424</v>
      </c>
      <c r="R134" s="353">
        <v>2589.184697654815</v>
      </c>
    </row>
    <row r="135" spans="14:18" x14ac:dyDescent="0.35">
      <c r="N135" s="69" t="s">
        <v>1039</v>
      </c>
      <c r="O135" s="353">
        <v>0</v>
      </c>
      <c r="P135" s="353">
        <v>2406.0680772722553</v>
      </c>
      <c r="Q135" s="353">
        <v>20.102878659816582</v>
      </c>
      <c r="R135" s="353">
        <v>2426.170955932072</v>
      </c>
    </row>
    <row r="136" spans="14:18" x14ac:dyDescent="0.35">
      <c r="N136" s="69" t="s">
        <v>1040</v>
      </c>
      <c r="O136" s="353">
        <v>0</v>
      </c>
      <c r="P136" s="353">
        <v>867.53321124490651</v>
      </c>
      <c r="Q136" s="353">
        <v>1306.4937932152986</v>
      </c>
      <c r="R136" s="353">
        <v>2174.0270044602053</v>
      </c>
    </row>
    <row r="137" spans="14:18" x14ac:dyDescent="0.35">
      <c r="N137" s="69" t="s">
        <v>1041</v>
      </c>
      <c r="O137" s="353">
        <v>0</v>
      </c>
      <c r="P137" s="353">
        <v>0.97649045958977854</v>
      </c>
      <c r="Q137" s="353">
        <v>2030.0486410290657</v>
      </c>
      <c r="R137" s="353">
        <v>2031.0251314886555</v>
      </c>
    </row>
    <row r="138" spans="14:18" x14ac:dyDescent="0.35">
      <c r="N138" s="69" t="s">
        <v>1042</v>
      </c>
      <c r="O138" s="353">
        <v>0</v>
      </c>
      <c r="P138" s="353">
        <v>1338.6545916382604</v>
      </c>
      <c r="Q138" s="353">
        <v>673.70117482347393</v>
      </c>
      <c r="R138" s="353">
        <v>2012.3557664617342</v>
      </c>
    </row>
    <row r="139" spans="14:18" x14ac:dyDescent="0.35">
      <c r="N139" s="69" t="s">
        <v>1043</v>
      </c>
      <c r="O139" s="353">
        <v>0</v>
      </c>
      <c r="P139" s="353">
        <v>280.04845336590495</v>
      </c>
      <c r="Q139" s="353">
        <v>1489.6804466287654</v>
      </c>
      <c r="R139" s="353">
        <v>1769.7288999946704</v>
      </c>
    </row>
    <row r="140" spans="14:18" x14ac:dyDescent="0.35">
      <c r="N140" s="69" t="s">
        <v>1044</v>
      </c>
      <c r="O140" s="353">
        <v>0</v>
      </c>
      <c r="P140" s="353">
        <v>263.33496563845421</v>
      </c>
      <c r="Q140" s="353">
        <v>1346.1771238811448</v>
      </c>
      <c r="R140" s="353">
        <v>1609.5120895195989</v>
      </c>
    </row>
    <row r="141" spans="14:18" x14ac:dyDescent="0.35">
      <c r="N141" s="69" t="s">
        <v>1045</v>
      </c>
      <c r="O141" s="353">
        <v>0</v>
      </c>
      <c r="P141" s="353">
        <v>1142.1837681357788</v>
      </c>
      <c r="Q141" s="353">
        <v>418.60693655532799</v>
      </c>
      <c r="R141" s="353">
        <v>1560.7907046911068</v>
      </c>
    </row>
    <row r="142" spans="14:18" x14ac:dyDescent="0.35">
      <c r="N142" s="69" t="s">
        <v>1046</v>
      </c>
      <c r="O142" s="353">
        <v>0</v>
      </c>
      <c r="P142" s="353">
        <v>923.04508191980847</v>
      </c>
      <c r="Q142" s="353">
        <v>612.78268933141817</v>
      </c>
      <c r="R142" s="353">
        <v>1535.8277712512267</v>
      </c>
    </row>
    <row r="143" spans="14:18" x14ac:dyDescent="0.35">
      <c r="N143" s="69" t="s">
        <v>1047</v>
      </c>
      <c r="O143" s="353">
        <v>0</v>
      </c>
      <c r="P143" s="353">
        <v>737.95283098136758</v>
      </c>
      <c r="Q143" s="353">
        <v>789.74015724090225</v>
      </c>
      <c r="R143" s="353">
        <v>1527.6929882222698</v>
      </c>
    </row>
    <row r="144" spans="14:18" x14ac:dyDescent="0.35">
      <c r="N144" s="69" t="s">
        <v>1048</v>
      </c>
      <c r="O144" s="353">
        <v>0</v>
      </c>
      <c r="P144" s="353">
        <v>230.12016797998763</v>
      </c>
      <c r="Q144" s="353">
        <v>1266.8587083894461</v>
      </c>
      <c r="R144" s="353">
        <v>1496.9788763694337</v>
      </c>
    </row>
    <row r="145" spans="14:18" x14ac:dyDescent="0.35">
      <c r="N145" s="69" t="s">
        <v>1049</v>
      </c>
      <c r="O145" s="353">
        <v>0</v>
      </c>
      <c r="P145" s="353">
        <v>8.6810302041037082E-2</v>
      </c>
      <c r="Q145" s="353">
        <v>1370.5021687408203</v>
      </c>
      <c r="R145" s="353">
        <v>1370.5889790428612</v>
      </c>
    </row>
    <row r="146" spans="14:18" x14ac:dyDescent="0.35">
      <c r="N146" s="69" t="s">
        <v>1050</v>
      </c>
      <c r="O146" s="353">
        <v>0</v>
      </c>
      <c r="P146" s="353">
        <v>1322.2817296496289</v>
      </c>
      <c r="Q146" s="353">
        <v>37.854091602915268</v>
      </c>
      <c r="R146" s="353">
        <v>1360.1358212525442</v>
      </c>
    </row>
    <row r="147" spans="14:18" x14ac:dyDescent="0.35">
      <c r="N147" s="69" t="s">
        <v>1051</v>
      </c>
      <c r="O147" s="353">
        <v>0</v>
      </c>
      <c r="P147" s="353">
        <v>1267.611026444758</v>
      </c>
      <c r="Q147" s="353">
        <v>7.8857433620687303</v>
      </c>
      <c r="R147" s="353">
        <v>1275.4967698068267</v>
      </c>
    </row>
    <row r="148" spans="14:18" x14ac:dyDescent="0.35">
      <c r="N148" s="69" t="s">
        <v>1052</v>
      </c>
      <c r="O148" s="353">
        <v>0</v>
      </c>
      <c r="P148" s="353">
        <v>561.68749539279713</v>
      </c>
      <c r="Q148" s="353">
        <v>654.48134848270149</v>
      </c>
      <c r="R148" s="353">
        <v>1216.1688438754986</v>
      </c>
    </row>
    <row r="149" spans="14:18" x14ac:dyDescent="0.35">
      <c r="N149" s="69" t="s">
        <v>1053</v>
      </c>
      <c r="O149" s="353">
        <v>0</v>
      </c>
      <c r="P149" s="353">
        <v>1125.2430847797684</v>
      </c>
      <c r="Q149" s="353">
        <v>72.952598565532369</v>
      </c>
      <c r="R149" s="353">
        <v>1198.1956833453007</v>
      </c>
    </row>
    <row r="150" spans="14:18" x14ac:dyDescent="0.35">
      <c r="N150" s="69" t="s">
        <v>1054</v>
      </c>
      <c r="O150" s="353">
        <v>0</v>
      </c>
      <c r="P150" s="353">
        <v>754.54089414391694</v>
      </c>
      <c r="Q150" s="353">
        <v>406.47744817858649</v>
      </c>
      <c r="R150" s="353">
        <v>1161.0183423225035</v>
      </c>
    </row>
    <row r="151" spans="14:18" x14ac:dyDescent="0.35">
      <c r="N151" s="69" t="s">
        <v>1055</v>
      </c>
      <c r="O151" s="353">
        <v>0</v>
      </c>
      <c r="P151" s="353">
        <v>1086.2475071665442</v>
      </c>
      <c r="Q151" s="353">
        <v>5.7679104293318693</v>
      </c>
      <c r="R151" s="353">
        <v>1092.015417595876</v>
      </c>
    </row>
    <row r="152" spans="14:18" x14ac:dyDescent="0.35">
      <c r="N152" s="69" t="s">
        <v>1056</v>
      </c>
      <c r="O152" s="353">
        <v>0</v>
      </c>
      <c r="P152" s="353">
        <v>949.38219324397733</v>
      </c>
      <c r="Q152" s="353">
        <v>35.18872483066577</v>
      </c>
      <c r="R152" s="353">
        <v>984.57091807464315</v>
      </c>
    </row>
    <row r="153" spans="14:18" x14ac:dyDescent="0.35">
      <c r="N153" s="69" t="s">
        <v>1057</v>
      </c>
      <c r="O153" s="353">
        <v>0</v>
      </c>
      <c r="P153" s="353">
        <v>820.33860137637566</v>
      </c>
      <c r="Q153" s="353">
        <v>30.867452795803036</v>
      </c>
      <c r="R153" s="353">
        <v>851.20605417217871</v>
      </c>
    </row>
    <row r="154" spans="14:18" x14ac:dyDescent="0.35">
      <c r="N154" s="69" t="s">
        <v>1058</v>
      </c>
      <c r="O154" s="353">
        <v>0</v>
      </c>
      <c r="P154" s="353">
        <v>828.27167791514159</v>
      </c>
      <c r="Q154" s="353">
        <v>11.742044721360246</v>
      </c>
      <c r="R154" s="353">
        <v>840.01372263650183</v>
      </c>
    </row>
    <row r="155" spans="14:18" x14ac:dyDescent="0.35">
      <c r="N155" s="69" t="s">
        <v>1059</v>
      </c>
      <c r="O155" s="353">
        <v>0</v>
      </c>
      <c r="P155" s="353">
        <v>679.64609351445381</v>
      </c>
      <c r="Q155" s="353">
        <v>156.41497387169574</v>
      </c>
      <c r="R155" s="353">
        <v>836.06106738614949</v>
      </c>
    </row>
    <row r="156" spans="14:18" x14ac:dyDescent="0.35">
      <c r="N156" s="69" t="s">
        <v>1060</v>
      </c>
      <c r="O156" s="353">
        <v>0</v>
      </c>
      <c r="P156" s="353">
        <v>821.56547892263814</v>
      </c>
      <c r="Q156" s="353">
        <v>1.9886407823589842</v>
      </c>
      <c r="R156" s="353">
        <v>823.55411970499711</v>
      </c>
    </row>
    <row r="157" spans="14:18" x14ac:dyDescent="0.35">
      <c r="N157" s="69" t="s">
        <v>1061</v>
      </c>
      <c r="O157" s="353">
        <v>0</v>
      </c>
      <c r="P157" s="353">
        <v>113.2475468887632</v>
      </c>
      <c r="Q157" s="353">
        <v>689.4494962503594</v>
      </c>
      <c r="R157" s="353">
        <v>802.69704313912257</v>
      </c>
    </row>
    <row r="158" spans="14:18" x14ac:dyDescent="0.35">
      <c r="N158" s="69" t="s">
        <v>1062</v>
      </c>
      <c r="O158" s="353">
        <v>0</v>
      </c>
      <c r="P158" s="353">
        <v>484.56317407135379</v>
      </c>
      <c r="Q158" s="353">
        <v>310.37586207614953</v>
      </c>
      <c r="R158" s="353">
        <v>794.93903614750332</v>
      </c>
    </row>
    <row r="159" spans="14:18" x14ac:dyDescent="0.35">
      <c r="N159" s="69" t="s">
        <v>1063</v>
      </c>
      <c r="O159" s="353">
        <v>0</v>
      </c>
      <c r="P159" s="353">
        <v>756.14461721484633</v>
      </c>
      <c r="Q159" s="353">
        <v>13.853824183231552</v>
      </c>
      <c r="R159" s="353">
        <v>769.99844139807783</v>
      </c>
    </row>
    <row r="160" spans="14:18" x14ac:dyDescent="0.35">
      <c r="N160" s="69" t="s">
        <v>1064</v>
      </c>
      <c r="O160" s="353">
        <v>0</v>
      </c>
      <c r="P160" s="353">
        <v>753.76412416242704</v>
      </c>
      <c r="Q160" s="353">
        <v>7.8694520954254079</v>
      </c>
      <c r="R160" s="353">
        <v>761.6335762578525</v>
      </c>
    </row>
    <row r="161" spans="14:18" x14ac:dyDescent="0.35">
      <c r="N161" s="69" t="s">
        <v>1065</v>
      </c>
      <c r="O161" s="353">
        <v>0</v>
      </c>
      <c r="P161" s="353">
        <v>53.76743704598556</v>
      </c>
      <c r="Q161" s="353">
        <v>684.35394439364825</v>
      </c>
      <c r="R161" s="353">
        <v>738.12138143963375</v>
      </c>
    </row>
    <row r="162" spans="14:18" x14ac:dyDescent="0.35">
      <c r="N162" s="69" t="s">
        <v>1066</v>
      </c>
      <c r="O162" s="353">
        <v>0</v>
      </c>
      <c r="P162" s="353">
        <v>76.737614975454093</v>
      </c>
      <c r="Q162" s="353">
        <v>657.85893184435713</v>
      </c>
      <c r="R162" s="353">
        <v>734.59654681981124</v>
      </c>
    </row>
    <row r="163" spans="14:18" x14ac:dyDescent="0.35">
      <c r="N163" s="69" t="s">
        <v>1067</v>
      </c>
      <c r="O163" s="353">
        <v>0</v>
      </c>
      <c r="P163" s="353">
        <v>626.72450732639584</v>
      </c>
      <c r="Q163" s="353">
        <v>14.262656324591774</v>
      </c>
      <c r="R163" s="353">
        <v>640.98716365098767</v>
      </c>
    </row>
    <row r="164" spans="14:18" x14ac:dyDescent="0.35">
      <c r="N164" s="69" t="s">
        <v>1068</v>
      </c>
      <c r="O164" s="353">
        <v>0</v>
      </c>
      <c r="P164" s="353">
        <v>591.60105156911027</v>
      </c>
      <c r="Q164" s="353">
        <v>2.8833165571555264</v>
      </c>
      <c r="R164" s="353">
        <v>594.48436812626585</v>
      </c>
    </row>
    <row r="165" spans="14:18" x14ac:dyDescent="0.35">
      <c r="N165" s="69" t="s">
        <v>1069</v>
      </c>
      <c r="O165" s="353">
        <v>0</v>
      </c>
      <c r="P165" s="353">
        <v>108.50436925292739</v>
      </c>
      <c r="Q165" s="353">
        <v>481.70285369515392</v>
      </c>
      <c r="R165" s="353">
        <v>590.20722294808127</v>
      </c>
    </row>
    <row r="166" spans="14:18" x14ac:dyDescent="0.35">
      <c r="N166" s="69" t="s">
        <v>1070</v>
      </c>
      <c r="O166" s="353">
        <v>0</v>
      </c>
      <c r="P166" s="353">
        <v>154.30424440347562</v>
      </c>
      <c r="Q166" s="353">
        <v>429.80231874693305</v>
      </c>
      <c r="R166" s="353">
        <v>584.10656315040865</v>
      </c>
    </row>
    <row r="167" spans="14:18" x14ac:dyDescent="0.35">
      <c r="N167" s="69" t="s">
        <v>1071</v>
      </c>
      <c r="O167" s="353">
        <v>0</v>
      </c>
      <c r="P167" s="353">
        <v>108.62675411134659</v>
      </c>
      <c r="Q167" s="353">
        <v>454.77175439293291</v>
      </c>
      <c r="R167" s="353">
        <v>563.39850850427945</v>
      </c>
    </row>
    <row r="168" spans="14:18" x14ac:dyDescent="0.35">
      <c r="N168" s="69" t="s">
        <v>1072</v>
      </c>
      <c r="O168" s="353">
        <v>0</v>
      </c>
      <c r="P168" s="353">
        <v>1.2272160837119793E-3</v>
      </c>
      <c r="Q168" s="353">
        <v>543.46964990660081</v>
      </c>
      <c r="R168" s="353">
        <v>543.47087712268456</v>
      </c>
    </row>
    <row r="169" spans="14:18" x14ac:dyDescent="0.35">
      <c r="N169" s="69" t="s">
        <v>1073</v>
      </c>
      <c r="O169" s="353">
        <v>0</v>
      </c>
      <c r="P169" s="353">
        <v>211.15904738708022</v>
      </c>
      <c r="Q169" s="353">
        <v>310.88526228481606</v>
      </c>
      <c r="R169" s="353">
        <v>522.04430967189626</v>
      </c>
    </row>
    <row r="170" spans="14:18" x14ac:dyDescent="0.35">
      <c r="N170" s="69" t="s">
        <v>1074</v>
      </c>
      <c r="O170" s="353">
        <v>0</v>
      </c>
      <c r="P170" s="353">
        <v>505.86843343539016</v>
      </c>
      <c r="Q170" s="353">
        <v>2.3297834464480109</v>
      </c>
      <c r="R170" s="353">
        <v>508.19821688183816</v>
      </c>
    </row>
    <row r="171" spans="14:18" x14ac:dyDescent="0.35">
      <c r="N171" s="69" t="s">
        <v>1075</v>
      </c>
      <c r="O171" s="353">
        <v>0</v>
      </c>
      <c r="P171" s="353">
        <v>426.07452009272498</v>
      </c>
      <c r="Q171" s="353">
        <v>45.447409489316527</v>
      </c>
      <c r="R171" s="353">
        <v>471.52192958204148</v>
      </c>
    </row>
    <row r="172" spans="14:18" x14ac:dyDescent="0.35">
      <c r="N172" s="69" t="s">
        <v>1076</v>
      </c>
      <c r="O172" s="353">
        <v>0</v>
      </c>
      <c r="P172" s="353">
        <v>2.3552995340248026</v>
      </c>
      <c r="Q172" s="353">
        <v>451.75511246521575</v>
      </c>
      <c r="R172" s="353">
        <v>454.11041199924057</v>
      </c>
    </row>
    <row r="173" spans="14:18" x14ac:dyDescent="0.35">
      <c r="N173" s="69" t="s">
        <v>1077</v>
      </c>
      <c r="O173" s="353">
        <v>0</v>
      </c>
      <c r="P173" s="353">
        <v>181.41972892550913</v>
      </c>
      <c r="Q173" s="353">
        <v>272.16490725631678</v>
      </c>
      <c r="R173" s="353">
        <v>453.58463618182589</v>
      </c>
    </row>
    <row r="174" spans="14:18" x14ac:dyDescent="0.35">
      <c r="N174" s="69" t="s">
        <v>1078</v>
      </c>
      <c r="O174" s="353">
        <v>0</v>
      </c>
      <c r="P174" s="353">
        <v>380.72220622990392</v>
      </c>
      <c r="Q174" s="353">
        <v>7.4245365493886641</v>
      </c>
      <c r="R174" s="353">
        <v>388.14674277929259</v>
      </c>
    </row>
    <row r="175" spans="14:18" x14ac:dyDescent="0.35">
      <c r="N175" s="69" t="s">
        <v>1079</v>
      </c>
      <c r="O175" s="353">
        <v>0</v>
      </c>
      <c r="P175" s="353">
        <v>278.12895139068411</v>
      </c>
      <c r="Q175" s="353">
        <v>8.7719443130494081</v>
      </c>
      <c r="R175" s="353">
        <v>286.90089570373351</v>
      </c>
    </row>
    <row r="176" spans="14:18" x14ac:dyDescent="0.35">
      <c r="N176" s="69" t="s">
        <v>1080</v>
      </c>
      <c r="O176" s="353">
        <v>0</v>
      </c>
      <c r="P176" s="353">
        <v>120.40620339036316</v>
      </c>
      <c r="Q176" s="353">
        <v>138.31230025335276</v>
      </c>
      <c r="R176" s="353">
        <v>258.71850364371591</v>
      </c>
    </row>
    <row r="177" spans="14:18" x14ac:dyDescent="0.35">
      <c r="N177" s="69" t="s">
        <v>1081</v>
      </c>
      <c r="O177" s="353">
        <v>0</v>
      </c>
      <c r="P177" s="353">
        <v>2.1193704996858593</v>
      </c>
      <c r="Q177" s="353">
        <v>253.3724935859546</v>
      </c>
      <c r="R177" s="353">
        <v>255.49186408564046</v>
      </c>
    </row>
    <row r="178" spans="14:18" x14ac:dyDescent="0.35">
      <c r="N178" s="69" t="s">
        <v>1082</v>
      </c>
      <c r="O178" s="353">
        <v>0</v>
      </c>
      <c r="P178" s="353">
        <v>239.12461963997259</v>
      </c>
      <c r="Q178" s="353">
        <v>5.1272216920767573</v>
      </c>
      <c r="R178" s="353">
        <v>244.25184133204934</v>
      </c>
    </row>
    <row r="179" spans="14:18" x14ac:dyDescent="0.35">
      <c r="N179" s="69" t="s">
        <v>1083</v>
      </c>
      <c r="O179" s="353">
        <v>0</v>
      </c>
      <c r="P179" s="353">
        <v>233.22566104467961</v>
      </c>
      <c r="Q179" s="353">
        <v>10.013925151749467</v>
      </c>
      <c r="R179" s="353">
        <v>243.23958619642909</v>
      </c>
    </row>
    <row r="180" spans="14:18" x14ac:dyDescent="0.35">
      <c r="N180" s="69" t="s">
        <v>1084</v>
      </c>
      <c r="O180" s="353">
        <v>0</v>
      </c>
      <c r="P180" s="353">
        <v>224.97202319666968</v>
      </c>
      <c r="Q180" s="353">
        <v>1.4835353776466158</v>
      </c>
      <c r="R180" s="353">
        <v>226.45555857431629</v>
      </c>
    </row>
    <row r="181" spans="14:18" x14ac:dyDescent="0.35">
      <c r="N181" s="69" t="s">
        <v>1085</v>
      </c>
      <c r="O181" s="353">
        <v>0</v>
      </c>
      <c r="P181" s="353">
        <v>204.05510848639182</v>
      </c>
      <c r="Q181" s="353">
        <v>7.0042803472187494</v>
      </c>
      <c r="R181" s="353">
        <v>211.05938883361057</v>
      </c>
    </row>
    <row r="182" spans="14:18" x14ac:dyDescent="0.35">
      <c r="N182" s="69" t="s">
        <v>1086</v>
      </c>
      <c r="O182" s="353">
        <v>0</v>
      </c>
      <c r="P182" s="353">
        <v>190.09686128368205</v>
      </c>
      <c r="Q182" s="353">
        <v>17.295628228470886</v>
      </c>
      <c r="R182" s="353">
        <v>207.39248951215293</v>
      </c>
    </row>
    <row r="183" spans="14:18" x14ac:dyDescent="0.35">
      <c r="N183" s="69" t="s">
        <v>1087</v>
      </c>
      <c r="O183" s="353">
        <v>0</v>
      </c>
      <c r="P183" s="353">
        <v>185.50735661504396</v>
      </c>
      <c r="Q183" s="353">
        <v>6.0804815951823654</v>
      </c>
      <c r="R183" s="353">
        <v>191.58783821022632</v>
      </c>
    </row>
    <row r="184" spans="14:18" x14ac:dyDescent="0.35">
      <c r="N184" s="69" t="s">
        <v>1088</v>
      </c>
      <c r="O184" s="353">
        <v>0</v>
      </c>
      <c r="P184" s="353">
        <v>166.76586939076313</v>
      </c>
      <c r="Q184" s="353">
        <v>13.200161741483496</v>
      </c>
      <c r="R184" s="353">
        <v>179.96603113224663</v>
      </c>
    </row>
    <row r="185" spans="14:18" x14ac:dyDescent="0.35">
      <c r="N185" s="69" t="s">
        <v>1089</v>
      </c>
      <c r="O185" s="353">
        <v>0</v>
      </c>
      <c r="P185" s="353">
        <v>9.7570313976847456E-3</v>
      </c>
      <c r="Q185" s="353">
        <v>172.04268067060326</v>
      </c>
      <c r="R185" s="353">
        <v>172.05243770200096</v>
      </c>
    </row>
    <row r="186" spans="14:18" x14ac:dyDescent="0.35">
      <c r="N186" s="69" t="s">
        <v>1090</v>
      </c>
      <c r="O186" s="353">
        <v>0</v>
      </c>
      <c r="P186" s="353">
        <v>0.35069941265077564</v>
      </c>
      <c r="Q186" s="353">
        <v>163.53277816266603</v>
      </c>
      <c r="R186" s="353">
        <v>163.88347757531682</v>
      </c>
    </row>
    <row r="187" spans="14:18" x14ac:dyDescent="0.35">
      <c r="N187" s="69" t="s">
        <v>1091</v>
      </c>
      <c r="O187" s="353">
        <v>0</v>
      </c>
      <c r="P187" s="353">
        <v>108.95167427647597</v>
      </c>
      <c r="Q187" s="353">
        <v>50.65035745915722</v>
      </c>
      <c r="R187" s="353">
        <v>159.6020317356332</v>
      </c>
    </row>
    <row r="188" spans="14:18" x14ac:dyDescent="0.35">
      <c r="N188" s="69" t="s">
        <v>1092</v>
      </c>
      <c r="O188" s="353">
        <v>0</v>
      </c>
      <c r="P188" s="353">
        <v>1.9398631180532204</v>
      </c>
      <c r="Q188" s="353">
        <v>153.81097549449109</v>
      </c>
      <c r="R188" s="353">
        <v>155.7508386125443</v>
      </c>
    </row>
    <row r="189" spans="14:18" x14ac:dyDescent="0.35">
      <c r="N189" s="69" t="s">
        <v>1093</v>
      </c>
      <c r="O189" s="353">
        <v>0</v>
      </c>
      <c r="P189" s="353">
        <v>41.331447104108676</v>
      </c>
      <c r="Q189" s="353">
        <v>110.56796236460852</v>
      </c>
      <c r="R189" s="353">
        <v>151.89940946871718</v>
      </c>
    </row>
    <row r="190" spans="14:18" x14ac:dyDescent="0.35">
      <c r="N190" s="69" t="s">
        <v>1094</v>
      </c>
      <c r="O190" s="353">
        <v>0</v>
      </c>
      <c r="P190" s="353">
        <v>2.029877713076607</v>
      </c>
      <c r="Q190" s="353">
        <v>144.51414495520709</v>
      </c>
      <c r="R190" s="353">
        <v>146.5440226682837</v>
      </c>
    </row>
    <row r="191" spans="14:18" x14ac:dyDescent="0.35">
      <c r="N191" s="69" t="s">
        <v>1095</v>
      </c>
      <c r="O191" s="353">
        <v>0</v>
      </c>
      <c r="P191" s="353">
        <v>17.470265597873802</v>
      </c>
      <c r="Q191" s="353">
        <v>115.67320184755705</v>
      </c>
      <c r="R191" s="353">
        <v>133.14346744543084</v>
      </c>
    </row>
    <row r="192" spans="14:18" x14ac:dyDescent="0.35">
      <c r="N192" s="69" t="s">
        <v>1096</v>
      </c>
      <c r="O192" s="353">
        <v>0</v>
      </c>
      <c r="P192" s="353">
        <v>51.261836047126614</v>
      </c>
      <c r="Q192" s="353">
        <v>81.326028284964679</v>
      </c>
      <c r="R192" s="353">
        <v>132.5878643320913</v>
      </c>
    </row>
    <row r="193" spans="14:18" x14ac:dyDescent="0.35">
      <c r="N193" s="69" t="s">
        <v>1097</v>
      </c>
      <c r="O193" s="353">
        <v>0</v>
      </c>
      <c r="P193" s="353">
        <v>89.275858846474307</v>
      </c>
      <c r="Q193" s="353">
        <v>18.972734570162533</v>
      </c>
      <c r="R193" s="353">
        <v>108.24859341663684</v>
      </c>
    </row>
    <row r="194" spans="14:18" x14ac:dyDescent="0.35">
      <c r="N194" s="69" t="s">
        <v>1098</v>
      </c>
      <c r="O194" s="353">
        <v>0</v>
      </c>
      <c r="P194" s="353">
        <v>103.12709118323662</v>
      </c>
      <c r="Q194" s="353">
        <v>0.79421820997560977</v>
      </c>
      <c r="R194" s="353">
        <v>103.92130939321223</v>
      </c>
    </row>
    <row r="195" spans="14:18" x14ac:dyDescent="0.35">
      <c r="N195" s="69" t="s">
        <v>1099</v>
      </c>
      <c r="O195" s="353">
        <v>0</v>
      </c>
      <c r="P195" s="353">
        <v>0.73669015425072548</v>
      </c>
      <c r="Q195" s="353">
        <v>94.495046795398622</v>
      </c>
      <c r="R195" s="353">
        <v>95.231736949649346</v>
      </c>
    </row>
    <row r="196" spans="14:18" x14ac:dyDescent="0.35">
      <c r="N196" s="69" t="s">
        <v>1100</v>
      </c>
      <c r="O196" s="353">
        <v>0</v>
      </c>
      <c r="P196" s="353">
        <v>80.04731717490786</v>
      </c>
      <c r="Q196" s="353">
        <v>3.0592240531606123</v>
      </c>
      <c r="R196" s="353">
        <v>83.106541228068465</v>
      </c>
    </row>
    <row r="197" spans="14:18" x14ac:dyDescent="0.35">
      <c r="N197" s="69" t="s">
        <v>1101</v>
      </c>
      <c r="O197" s="353">
        <v>0</v>
      </c>
      <c r="P197" s="353">
        <v>58.798723472688735</v>
      </c>
      <c r="Q197" s="353">
        <v>10.970398440096909</v>
      </c>
      <c r="R197" s="353">
        <v>69.76912191278565</v>
      </c>
    </row>
    <row r="198" spans="14:18" x14ac:dyDescent="0.35">
      <c r="N198" s="69" t="s">
        <v>1102</v>
      </c>
      <c r="O198" s="353">
        <v>0</v>
      </c>
      <c r="P198" s="353">
        <v>58.868321745317424</v>
      </c>
      <c r="Q198" s="353">
        <v>8.4557806638418462</v>
      </c>
      <c r="R198" s="353">
        <v>67.324102409159266</v>
      </c>
    </row>
    <row r="199" spans="14:18" x14ac:dyDescent="0.35">
      <c r="N199" s="69" t="s">
        <v>1103</v>
      </c>
      <c r="O199" s="353">
        <v>0</v>
      </c>
      <c r="P199" s="353">
        <v>52.740156094404973</v>
      </c>
      <c r="Q199" s="353">
        <v>11.769928837345786</v>
      </c>
      <c r="R199" s="353">
        <v>64.510084931750754</v>
      </c>
    </row>
    <row r="200" spans="14:18" x14ac:dyDescent="0.35">
      <c r="N200" s="69" t="s">
        <v>1104</v>
      </c>
      <c r="O200" s="353">
        <v>0</v>
      </c>
      <c r="P200" s="353">
        <v>57.810778746002455</v>
      </c>
      <c r="Q200" s="353">
        <v>0.34543308573820847</v>
      </c>
      <c r="R200" s="353">
        <v>58.156211831740663</v>
      </c>
    </row>
    <row r="201" spans="14:18" x14ac:dyDescent="0.35">
      <c r="N201" s="69" t="s">
        <v>1105</v>
      </c>
      <c r="O201" s="353">
        <v>0</v>
      </c>
      <c r="P201" s="353">
        <v>47.095695824990983</v>
      </c>
      <c r="Q201" s="353">
        <v>4.9742860840282868</v>
      </c>
      <c r="R201" s="353">
        <v>52.069981909019269</v>
      </c>
    </row>
    <row r="202" spans="14:18" x14ac:dyDescent="0.35">
      <c r="N202" s="69" t="s">
        <v>1106</v>
      </c>
      <c r="O202" s="353">
        <v>0</v>
      </c>
      <c r="P202" s="353">
        <v>44.550618765189824</v>
      </c>
      <c r="Q202" s="353">
        <v>7.1287657053894362</v>
      </c>
      <c r="R202" s="353">
        <v>51.679384470579258</v>
      </c>
    </row>
    <row r="203" spans="14:18" x14ac:dyDescent="0.35">
      <c r="N203" s="69" t="s">
        <v>1107</v>
      </c>
      <c r="O203" s="353">
        <v>0</v>
      </c>
      <c r="P203" s="353">
        <v>47.610072033966055</v>
      </c>
      <c r="Q203" s="353">
        <v>2.1440668904446691</v>
      </c>
      <c r="R203" s="353">
        <v>49.754138924410725</v>
      </c>
    </row>
    <row r="204" spans="14:18" x14ac:dyDescent="0.35">
      <c r="N204" s="69" t="s">
        <v>1108</v>
      </c>
      <c r="O204" s="353">
        <v>0</v>
      </c>
      <c r="P204" s="353">
        <v>1.1861186348472237</v>
      </c>
      <c r="Q204" s="353">
        <v>48.347893755891732</v>
      </c>
      <c r="R204" s="353">
        <v>49.534012390738958</v>
      </c>
    </row>
    <row r="205" spans="14:18" x14ac:dyDescent="0.35">
      <c r="N205" s="69" t="s">
        <v>1109</v>
      </c>
      <c r="O205" s="353">
        <v>0</v>
      </c>
      <c r="P205" s="353">
        <v>21.128681672538242</v>
      </c>
      <c r="Q205" s="353">
        <v>23.377612238087295</v>
      </c>
      <c r="R205" s="353">
        <v>44.506293910625537</v>
      </c>
    </row>
    <row r="206" spans="14:18" x14ac:dyDescent="0.35">
      <c r="N206" s="69" t="s">
        <v>1110</v>
      </c>
      <c r="O206" s="353">
        <v>0</v>
      </c>
      <c r="P206" s="353">
        <v>37.485225699506366</v>
      </c>
      <c r="Q206" s="353">
        <v>1.6257093274506291</v>
      </c>
      <c r="R206" s="353">
        <v>39.110935026956994</v>
      </c>
    </row>
    <row r="207" spans="14:18" x14ac:dyDescent="0.35">
      <c r="N207" s="69" t="s">
        <v>1111</v>
      </c>
      <c r="O207" s="353">
        <v>0</v>
      </c>
      <c r="P207" s="353">
        <v>36.861149411080888</v>
      </c>
      <c r="Q207" s="353">
        <v>0.69585987221802315</v>
      </c>
      <c r="R207" s="353">
        <v>37.55700928329891</v>
      </c>
    </row>
    <row r="208" spans="14:18" x14ac:dyDescent="0.35">
      <c r="N208" s="69" t="s">
        <v>1112</v>
      </c>
      <c r="O208" s="353">
        <v>0</v>
      </c>
      <c r="P208" s="353">
        <v>0.15610071639958317</v>
      </c>
      <c r="Q208" s="353">
        <v>36.507006813562491</v>
      </c>
      <c r="R208" s="353">
        <v>36.663107529962076</v>
      </c>
    </row>
    <row r="209" spans="14:18" x14ac:dyDescent="0.35">
      <c r="N209" s="69" t="s">
        <v>1113</v>
      </c>
      <c r="O209" s="353">
        <v>0</v>
      </c>
      <c r="P209" s="353">
        <v>23.294249868109368</v>
      </c>
      <c r="Q209" s="353">
        <v>13.16069195523484</v>
      </c>
      <c r="R209" s="353">
        <v>36.454941823344207</v>
      </c>
    </row>
    <row r="210" spans="14:18" x14ac:dyDescent="0.35">
      <c r="N210" s="69" t="s">
        <v>1114</v>
      </c>
      <c r="O210" s="353">
        <v>0</v>
      </c>
      <c r="P210" s="353">
        <v>34.48534537705288</v>
      </c>
      <c r="Q210" s="353">
        <v>1.3419643487425768</v>
      </c>
      <c r="R210" s="353">
        <v>35.827309725795459</v>
      </c>
    </row>
    <row r="211" spans="14:18" x14ac:dyDescent="0.35">
      <c r="N211" s="69" t="s">
        <v>1115</v>
      </c>
      <c r="O211" s="353">
        <v>0</v>
      </c>
      <c r="P211" s="353">
        <v>1.534899970456761</v>
      </c>
      <c r="Q211" s="353">
        <v>33.410604285062789</v>
      </c>
      <c r="R211" s="353">
        <v>34.945504255519552</v>
      </c>
    </row>
    <row r="212" spans="14:18" x14ac:dyDescent="0.35">
      <c r="N212" s="69" t="s">
        <v>1116</v>
      </c>
      <c r="O212" s="353">
        <v>0</v>
      </c>
      <c r="P212" s="353">
        <v>8.4381870632463567</v>
      </c>
      <c r="Q212" s="353">
        <v>26.267452645572188</v>
      </c>
      <c r="R212" s="353">
        <v>34.705639708818545</v>
      </c>
    </row>
    <row r="213" spans="14:18" x14ac:dyDescent="0.35">
      <c r="N213" s="69" t="s">
        <v>1117</v>
      </c>
      <c r="O213" s="353">
        <v>0</v>
      </c>
      <c r="P213" s="353">
        <v>32.482909037719622</v>
      </c>
      <c r="Q213" s="353">
        <v>1.0782651527696203</v>
      </c>
      <c r="R213" s="353">
        <v>33.56117419048924</v>
      </c>
    </row>
    <row r="214" spans="14:18" x14ac:dyDescent="0.35">
      <c r="N214" s="69" t="s">
        <v>1118</v>
      </c>
      <c r="O214" s="353">
        <v>0</v>
      </c>
      <c r="P214" s="353">
        <v>32.877851630323171</v>
      </c>
      <c r="Q214" s="353">
        <v>0.54749958159929923</v>
      </c>
      <c r="R214" s="353">
        <v>33.425351211922468</v>
      </c>
    </row>
    <row r="215" spans="14:18" x14ac:dyDescent="0.35">
      <c r="N215" s="69" t="s">
        <v>1119</v>
      </c>
      <c r="O215" s="353">
        <v>0</v>
      </c>
      <c r="P215" s="353">
        <v>0.24821493243613987</v>
      </c>
      <c r="Q215" s="353">
        <v>31.862098246019499</v>
      </c>
      <c r="R215" s="353">
        <v>32.110313178455641</v>
      </c>
    </row>
    <row r="216" spans="14:18" x14ac:dyDescent="0.35">
      <c r="N216" s="69" t="s">
        <v>1120</v>
      </c>
      <c r="O216" s="353">
        <v>0</v>
      </c>
      <c r="P216" s="353">
        <v>28.231431591238689</v>
      </c>
      <c r="Q216" s="353">
        <v>0.33787683121273354</v>
      </c>
      <c r="R216" s="353">
        <v>28.569308422451421</v>
      </c>
    </row>
    <row r="217" spans="14:18" x14ac:dyDescent="0.35">
      <c r="N217" s="69" t="s">
        <v>1121</v>
      </c>
      <c r="O217" s="353">
        <v>0</v>
      </c>
      <c r="P217" s="353">
        <v>0.58734165496670898</v>
      </c>
      <c r="Q217" s="353">
        <v>27.656070599087816</v>
      </c>
      <c r="R217" s="353">
        <v>28.243412254054526</v>
      </c>
    </row>
    <row r="218" spans="14:18" x14ac:dyDescent="0.35">
      <c r="N218" s="69" t="s">
        <v>1122</v>
      </c>
      <c r="O218" s="353">
        <v>0</v>
      </c>
      <c r="P218" s="353">
        <v>21.984493278164344</v>
      </c>
      <c r="Q218" s="353">
        <v>1.2009343225580504</v>
      </c>
      <c r="R218" s="353">
        <v>23.185427600722395</v>
      </c>
    </row>
    <row r="219" spans="14:18" x14ac:dyDescent="0.35">
      <c r="N219" s="69" t="s">
        <v>1123</v>
      </c>
      <c r="O219" s="353">
        <v>0</v>
      </c>
      <c r="P219" s="353">
        <v>12.881741583637663</v>
      </c>
      <c r="Q219" s="353">
        <v>8.6425794525980297</v>
      </c>
      <c r="R219" s="353">
        <v>21.52432103623569</v>
      </c>
    </row>
    <row r="220" spans="14:18" x14ac:dyDescent="0.35">
      <c r="N220" s="69" t="s">
        <v>1124</v>
      </c>
      <c r="O220" s="353">
        <v>0</v>
      </c>
      <c r="P220" s="353">
        <v>14.108962051152471</v>
      </c>
      <c r="Q220" s="353">
        <v>7.3096567236184127</v>
      </c>
      <c r="R220" s="353">
        <v>21.418618774770884</v>
      </c>
    </row>
    <row r="221" spans="14:18" x14ac:dyDescent="0.35">
      <c r="N221" s="69" t="s">
        <v>1125</v>
      </c>
      <c r="O221" s="353">
        <v>0</v>
      </c>
      <c r="P221" s="353">
        <v>4.1954631866684631</v>
      </c>
      <c r="Q221" s="353">
        <v>16.955692739496822</v>
      </c>
      <c r="R221" s="353">
        <v>21.151155926165284</v>
      </c>
    </row>
    <row r="222" spans="14:18" x14ac:dyDescent="0.35">
      <c r="N222" s="69" t="s">
        <v>1126</v>
      </c>
      <c r="O222" s="353">
        <v>0</v>
      </c>
      <c r="P222" s="353">
        <v>20.002544859873435</v>
      </c>
      <c r="Q222" s="353">
        <v>0.35429092744610097</v>
      </c>
      <c r="R222" s="353">
        <v>20.356835787319536</v>
      </c>
    </row>
    <row r="223" spans="14:18" x14ac:dyDescent="0.35">
      <c r="N223" s="69" t="s">
        <v>1127</v>
      </c>
      <c r="O223" s="353">
        <v>0</v>
      </c>
      <c r="P223" s="353">
        <v>18.738603157131614</v>
      </c>
      <c r="Q223" s="353">
        <v>0.66883382878065611</v>
      </c>
      <c r="R223" s="353">
        <v>19.40743698591227</v>
      </c>
    </row>
    <row r="224" spans="14:18" x14ac:dyDescent="0.35">
      <c r="N224" s="69" t="s">
        <v>1128</v>
      </c>
      <c r="O224" s="353">
        <v>0</v>
      </c>
      <c r="P224" s="353">
        <v>10.3319516923011</v>
      </c>
      <c r="Q224" s="353">
        <v>8.0693763441861783</v>
      </c>
      <c r="R224" s="353">
        <v>18.401328036487278</v>
      </c>
    </row>
    <row r="225" spans="14:18" x14ac:dyDescent="0.35">
      <c r="N225" s="69" t="s">
        <v>1129</v>
      </c>
      <c r="O225" s="353">
        <v>0</v>
      </c>
      <c r="P225" s="353">
        <v>16.549342365848148</v>
      </c>
      <c r="Q225" s="353">
        <v>0.21608328922748624</v>
      </c>
      <c r="R225" s="353">
        <v>16.765425655075635</v>
      </c>
    </row>
    <row r="226" spans="14:18" x14ac:dyDescent="0.35">
      <c r="N226" s="69" t="s">
        <v>1130</v>
      </c>
      <c r="O226" s="353">
        <v>0</v>
      </c>
      <c r="P226" s="353">
        <v>9.9787764490961131</v>
      </c>
      <c r="Q226" s="353">
        <v>5.0349730066993885</v>
      </c>
      <c r="R226" s="353">
        <v>15.013749455795502</v>
      </c>
    </row>
    <row r="227" spans="14:18" x14ac:dyDescent="0.35">
      <c r="N227" s="69" t="s">
        <v>1131</v>
      </c>
      <c r="O227" s="353">
        <v>0</v>
      </c>
      <c r="P227" s="353">
        <v>1.0646855237902934E-2</v>
      </c>
      <c r="Q227" s="353">
        <v>14.596146395438121</v>
      </c>
      <c r="R227" s="353">
        <v>14.606793250676024</v>
      </c>
    </row>
    <row r="228" spans="14:18" x14ac:dyDescent="0.35">
      <c r="N228" s="69" t="s">
        <v>1132</v>
      </c>
      <c r="O228" s="353">
        <v>0</v>
      </c>
      <c r="P228" s="353">
        <v>14.037255020897065</v>
      </c>
      <c r="Q228" s="353">
        <v>0.20419552235283284</v>
      </c>
      <c r="R228" s="353">
        <v>14.241450543249899</v>
      </c>
    </row>
    <row r="229" spans="14:18" x14ac:dyDescent="0.35">
      <c r="N229" s="69" t="s">
        <v>1133</v>
      </c>
      <c r="O229" s="353">
        <v>0</v>
      </c>
      <c r="P229" s="353">
        <v>8.6868692824539622</v>
      </c>
      <c r="Q229" s="353">
        <v>5.2273527802969966</v>
      </c>
      <c r="R229" s="353">
        <v>13.914222062750959</v>
      </c>
    </row>
    <row r="230" spans="14:18" x14ac:dyDescent="0.35">
      <c r="N230" s="69" t="s">
        <v>1134</v>
      </c>
      <c r="O230" s="353">
        <v>0</v>
      </c>
      <c r="P230" s="353">
        <v>6.6681581915164531E-2</v>
      </c>
      <c r="Q230" s="353">
        <v>13.360211470143943</v>
      </c>
      <c r="R230" s="353">
        <v>13.426893052059107</v>
      </c>
    </row>
    <row r="231" spans="14:18" x14ac:dyDescent="0.35">
      <c r="N231" s="69" t="s">
        <v>1135</v>
      </c>
      <c r="O231" s="353">
        <v>0</v>
      </c>
      <c r="P231" s="353">
        <v>12.888956820182779</v>
      </c>
      <c r="Q231" s="353">
        <v>0.34120523684898707</v>
      </c>
      <c r="R231" s="353">
        <v>13.230162057031766</v>
      </c>
    </row>
    <row r="232" spans="14:18" x14ac:dyDescent="0.35">
      <c r="N232" s="69" t="s">
        <v>1136</v>
      </c>
      <c r="O232" s="353">
        <v>0</v>
      </c>
      <c r="P232" s="353">
        <v>0.29085383503781098</v>
      </c>
      <c r="Q232" s="353">
        <v>12.575704150034227</v>
      </c>
      <c r="R232" s="353">
        <v>12.866557985072038</v>
      </c>
    </row>
    <row r="233" spans="14:18" x14ac:dyDescent="0.35">
      <c r="N233" s="69" t="s">
        <v>1137</v>
      </c>
      <c r="O233" s="353">
        <v>0</v>
      </c>
      <c r="P233" s="353">
        <v>0.13936711936790852</v>
      </c>
      <c r="Q233" s="353">
        <v>12.504769142467296</v>
      </c>
      <c r="R233" s="353">
        <v>12.644136261835206</v>
      </c>
    </row>
    <row r="234" spans="14:18" x14ac:dyDescent="0.35">
      <c r="N234" s="69" t="s">
        <v>1138</v>
      </c>
      <c r="O234" s="353">
        <v>0</v>
      </c>
      <c r="P234" s="353">
        <v>11.617555014601333</v>
      </c>
      <c r="Q234" s="353">
        <v>0.1995797082318172</v>
      </c>
      <c r="R234" s="353">
        <v>11.817134722833151</v>
      </c>
    </row>
    <row r="235" spans="14:18" x14ac:dyDescent="0.35">
      <c r="N235" s="69" t="s">
        <v>1139</v>
      </c>
      <c r="O235" s="353">
        <v>0</v>
      </c>
      <c r="P235" s="353">
        <v>10.624465674156585</v>
      </c>
      <c r="Q235" s="353">
        <v>0.16742572499102729</v>
      </c>
      <c r="R235" s="353">
        <v>10.791891399147612</v>
      </c>
    </row>
    <row r="236" spans="14:18" x14ac:dyDescent="0.35">
      <c r="N236" s="69" t="s">
        <v>1140</v>
      </c>
      <c r="O236" s="353">
        <v>0</v>
      </c>
      <c r="P236" s="353">
        <v>0.49319480026799684</v>
      </c>
      <c r="Q236" s="353">
        <v>10.081639600348309</v>
      </c>
      <c r="R236" s="353">
        <v>10.574834400616306</v>
      </c>
    </row>
    <row r="237" spans="14:18" x14ac:dyDescent="0.35">
      <c r="N237" s="69" t="s">
        <v>1141</v>
      </c>
      <c r="O237" s="353">
        <v>0</v>
      </c>
      <c r="P237" s="353">
        <v>7.0778013496514127</v>
      </c>
      <c r="Q237" s="353">
        <v>3.1062691653907746</v>
      </c>
      <c r="R237" s="353">
        <v>10.184070515042187</v>
      </c>
    </row>
    <row r="238" spans="14:18" x14ac:dyDescent="0.35">
      <c r="N238" s="69" t="s">
        <v>1142</v>
      </c>
      <c r="O238" s="353">
        <v>0</v>
      </c>
      <c r="P238" s="353">
        <v>0.47778284826065326</v>
      </c>
      <c r="Q238" s="353">
        <v>9.1974724258281171</v>
      </c>
      <c r="R238" s="353">
        <v>9.6752552740887712</v>
      </c>
    </row>
    <row r="239" spans="14:18" x14ac:dyDescent="0.35">
      <c r="N239" s="69" t="s">
        <v>1143</v>
      </c>
      <c r="O239" s="353">
        <v>0</v>
      </c>
      <c r="P239" s="353">
        <v>0.15323440010933348</v>
      </c>
      <c r="Q239" s="353">
        <v>9.375646293920072</v>
      </c>
      <c r="R239" s="353">
        <v>9.5288806940294055</v>
      </c>
    </row>
    <row r="240" spans="14:18" x14ac:dyDescent="0.35">
      <c r="N240" s="69" t="s">
        <v>1144</v>
      </c>
      <c r="O240" s="353">
        <v>0</v>
      </c>
      <c r="P240" s="353">
        <v>8.0302160621907213</v>
      </c>
      <c r="Q240" s="353">
        <v>0.74579576826698601</v>
      </c>
      <c r="R240" s="353">
        <v>8.7760118304577066</v>
      </c>
    </row>
    <row r="241" spans="14:18" x14ac:dyDescent="0.35">
      <c r="N241" s="69" t="s">
        <v>1145</v>
      </c>
      <c r="O241" s="353">
        <v>0</v>
      </c>
      <c r="P241" s="353">
        <v>8.1379100274778899</v>
      </c>
      <c r="Q241" s="353">
        <v>0.15900809026861065</v>
      </c>
      <c r="R241" s="353">
        <v>8.2969181177465003</v>
      </c>
    </row>
    <row r="242" spans="14:18" x14ac:dyDescent="0.35">
      <c r="N242" s="69" t="s">
        <v>1146</v>
      </c>
      <c r="O242" s="353">
        <v>0</v>
      </c>
      <c r="P242" s="353">
        <v>7.4941159252906235</v>
      </c>
      <c r="Q242" s="353">
        <v>0.58931053356032792</v>
      </c>
      <c r="R242" s="353">
        <v>8.0834264588509512</v>
      </c>
    </row>
    <row r="243" spans="14:18" x14ac:dyDescent="0.35">
      <c r="N243" s="69" t="s">
        <v>1147</v>
      </c>
      <c r="O243" s="353">
        <v>0</v>
      </c>
      <c r="P243" s="353">
        <v>7.6591364221311204</v>
      </c>
      <c r="Q243" s="353">
        <v>5.1206392617635696E-2</v>
      </c>
      <c r="R243" s="353">
        <v>7.7103428147487563</v>
      </c>
    </row>
    <row r="244" spans="14:18" x14ac:dyDescent="0.35">
      <c r="N244" s="69" t="s">
        <v>1148</v>
      </c>
      <c r="O244" s="353">
        <v>0</v>
      </c>
      <c r="P244" s="353">
        <v>6.0534407715628236</v>
      </c>
      <c r="Q244" s="353">
        <v>1.6130798613845561</v>
      </c>
      <c r="R244" s="353">
        <v>7.6665206329473801</v>
      </c>
    </row>
    <row r="245" spans="14:18" x14ac:dyDescent="0.35">
      <c r="N245" s="69" t="s">
        <v>1149</v>
      </c>
      <c r="O245" s="353">
        <v>0</v>
      </c>
      <c r="P245" s="353">
        <v>6.7549915162829433E-2</v>
      </c>
      <c r="Q245" s="353">
        <v>7.0961509585335039</v>
      </c>
      <c r="R245" s="353">
        <v>7.1637008736963335</v>
      </c>
    </row>
    <row r="246" spans="14:18" x14ac:dyDescent="0.35">
      <c r="N246" s="69" t="s">
        <v>1150</v>
      </c>
      <c r="O246" s="353">
        <v>0</v>
      </c>
      <c r="P246" s="353">
        <v>4.6468491977867066E-2</v>
      </c>
      <c r="Q246" s="353">
        <v>6.3684909896303372</v>
      </c>
      <c r="R246" s="353">
        <v>6.4149594816082045</v>
      </c>
    </row>
    <row r="247" spans="14:18" x14ac:dyDescent="0.35">
      <c r="N247" s="69" t="s">
        <v>1151</v>
      </c>
      <c r="O247" s="353">
        <v>0</v>
      </c>
      <c r="P247" s="353">
        <v>4.0442441011520094</v>
      </c>
      <c r="Q247" s="353">
        <v>2.1828754688893732</v>
      </c>
      <c r="R247" s="353">
        <v>6.2271195700413831</v>
      </c>
    </row>
    <row r="248" spans="14:18" x14ac:dyDescent="0.35">
      <c r="N248" s="69" t="s">
        <v>1152</v>
      </c>
      <c r="O248" s="353">
        <v>0</v>
      </c>
      <c r="P248" s="353">
        <v>6.6111827323115269E-2</v>
      </c>
      <c r="Q248" s="353">
        <v>6.0331789491040295</v>
      </c>
      <c r="R248" s="353">
        <v>6.0992907764271447</v>
      </c>
    </row>
    <row r="249" spans="14:18" x14ac:dyDescent="0.35">
      <c r="N249" s="69" t="s">
        <v>1153</v>
      </c>
      <c r="O249" s="353">
        <v>0</v>
      </c>
      <c r="P249" s="353">
        <v>7.2511953831716811E-2</v>
      </c>
      <c r="Q249" s="353">
        <v>5.5252019027832748</v>
      </c>
      <c r="R249" s="353">
        <v>5.597713856614992</v>
      </c>
    </row>
    <row r="250" spans="14:18" x14ac:dyDescent="0.35">
      <c r="N250" s="69" t="s">
        <v>1154</v>
      </c>
      <c r="O250" s="353">
        <v>0</v>
      </c>
      <c r="P250" s="353">
        <v>0.37368098055771715</v>
      </c>
      <c r="Q250" s="353">
        <v>5.1358399273782442</v>
      </c>
      <c r="R250" s="353">
        <v>5.5095209079359613</v>
      </c>
    </row>
    <row r="251" spans="14:18" x14ac:dyDescent="0.35">
      <c r="N251" s="69" t="s">
        <v>1155</v>
      </c>
      <c r="O251" s="353">
        <v>0</v>
      </c>
      <c r="P251" s="353">
        <v>4.9961560765974999</v>
      </c>
      <c r="Q251" s="353">
        <v>0.43887001864182462</v>
      </c>
      <c r="R251" s="353">
        <v>5.4350260952393246</v>
      </c>
    </row>
    <row r="252" spans="14:18" x14ac:dyDescent="0.35">
      <c r="N252" s="69" t="s">
        <v>1156</v>
      </c>
      <c r="O252" s="353">
        <v>0</v>
      </c>
      <c r="P252" s="353">
        <v>5.1965714244951835</v>
      </c>
      <c r="Q252" s="353">
        <v>0.13006211076734253</v>
      </c>
      <c r="R252" s="353">
        <v>5.326633535262526</v>
      </c>
    </row>
    <row r="253" spans="14:18" x14ac:dyDescent="0.35">
      <c r="N253" s="69" t="s">
        <v>1157</v>
      </c>
      <c r="O253" s="353">
        <v>0</v>
      </c>
      <c r="P253" s="353">
        <v>0.73912808265151653</v>
      </c>
      <c r="Q253" s="353">
        <v>4.2617435330968991</v>
      </c>
      <c r="R253" s="353">
        <v>5.0008716157484159</v>
      </c>
    </row>
    <row r="254" spans="14:18" x14ac:dyDescent="0.35">
      <c r="N254" s="69" t="s">
        <v>1158</v>
      </c>
      <c r="O254" s="353">
        <v>0</v>
      </c>
      <c r="P254" s="353">
        <v>9.5186570771404647E-2</v>
      </c>
      <c r="Q254" s="353">
        <v>4.8391565045615081</v>
      </c>
      <c r="R254" s="353">
        <v>4.9343430753329125</v>
      </c>
    </row>
    <row r="255" spans="14:18" x14ac:dyDescent="0.35">
      <c r="N255" s="69" t="s">
        <v>1159</v>
      </c>
      <c r="O255" s="353">
        <v>0</v>
      </c>
      <c r="P255" s="353">
        <v>2.7544752634032363</v>
      </c>
      <c r="Q255" s="353">
        <v>1.7201069980127399</v>
      </c>
      <c r="R255" s="353">
        <v>4.4745822614159767</v>
      </c>
    </row>
    <row r="256" spans="14:18" x14ac:dyDescent="0.35">
      <c r="N256" s="69" t="s">
        <v>1160</v>
      </c>
      <c r="O256" s="353">
        <v>0</v>
      </c>
      <c r="P256" s="353">
        <v>2.2809496825143509</v>
      </c>
      <c r="Q256" s="353">
        <v>1.6609564640305052</v>
      </c>
      <c r="R256" s="353">
        <v>3.9419061465448562</v>
      </c>
    </row>
    <row r="257" spans="14:18" x14ac:dyDescent="0.35">
      <c r="N257" s="69" t="s">
        <v>1161</v>
      </c>
      <c r="O257" s="353">
        <v>0</v>
      </c>
      <c r="P257" s="353">
        <v>3.4096249298640244</v>
      </c>
      <c r="Q257" s="353">
        <v>0.36520070279011474</v>
      </c>
      <c r="R257" s="353">
        <v>3.7748256326541392</v>
      </c>
    </row>
    <row r="258" spans="14:18" x14ac:dyDescent="0.35">
      <c r="N258" s="69" t="s">
        <v>1162</v>
      </c>
      <c r="O258" s="353">
        <v>0</v>
      </c>
      <c r="P258" s="353">
        <v>3.1436441610782313</v>
      </c>
      <c r="Q258" s="353">
        <v>0.351342586486106</v>
      </c>
      <c r="R258" s="353">
        <v>3.4949867475643375</v>
      </c>
    </row>
    <row r="259" spans="14:18" x14ac:dyDescent="0.35">
      <c r="N259" s="69" t="s">
        <v>1163</v>
      </c>
      <c r="O259" s="353">
        <v>0</v>
      </c>
      <c r="P259" s="353">
        <v>5.2809345242618849E-2</v>
      </c>
      <c r="Q259" s="353">
        <v>3.1869919384238075</v>
      </c>
      <c r="R259" s="353">
        <v>3.2398012836664263</v>
      </c>
    </row>
    <row r="260" spans="14:18" x14ac:dyDescent="0.35">
      <c r="N260" s="69" t="s">
        <v>1164</v>
      </c>
      <c r="O260" s="353">
        <v>0</v>
      </c>
      <c r="P260" s="353">
        <v>3.1792199330260766</v>
      </c>
      <c r="Q260" s="353">
        <v>4.2759397172325311E-2</v>
      </c>
      <c r="R260" s="353">
        <v>3.2219793301984021</v>
      </c>
    </row>
    <row r="261" spans="14:18" x14ac:dyDescent="0.35">
      <c r="N261" s="69" t="s">
        <v>1165</v>
      </c>
      <c r="O261" s="353">
        <v>0</v>
      </c>
      <c r="P261" s="353">
        <v>2.8763749790277737</v>
      </c>
      <c r="Q261" s="353">
        <v>0.18070798794976559</v>
      </c>
      <c r="R261" s="353">
        <v>3.0570829669775392</v>
      </c>
    </row>
    <row r="262" spans="14:18" x14ac:dyDescent="0.35">
      <c r="N262" s="69" t="s">
        <v>1166</v>
      </c>
      <c r="O262" s="353">
        <v>0</v>
      </c>
      <c r="P262" s="353">
        <v>2.9055481844790156</v>
      </c>
      <c r="Q262" s="353">
        <v>0.14382096866237806</v>
      </c>
      <c r="R262" s="353">
        <v>3.0493691531413938</v>
      </c>
    </row>
    <row r="263" spans="14:18" x14ac:dyDescent="0.35">
      <c r="N263" s="69" t="s">
        <v>1167</v>
      </c>
      <c r="O263" s="353">
        <v>0</v>
      </c>
      <c r="P263" s="353">
        <v>1.5804296944067024</v>
      </c>
      <c r="Q263" s="353">
        <v>1.3026643815653909</v>
      </c>
      <c r="R263" s="353">
        <v>2.8830940759720933</v>
      </c>
    </row>
    <row r="264" spans="14:18" x14ac:dyDescent="0.35">
      <c r="N264" s="69" t="s">
        <v>1168</v>
      </c>
      <c r="O264" s="353">
        <v>0</v>
      </c>
      <c r="P264" s="353">
        <v>0.1412274216099762</v>
      </c>
      <c r="Q264" s="353">
        <v>2.6610959376244012</v>
      </c>
      <c r="R264" s="353">
        <v>2.8023233592343773</v>
      </c>
    </row>
    <row r="265" spans="14:18" x14ac:dyDescent="0.35">
      <c r="N265" s="69" t="s">
        <v>1169</v>
      </c>
      <c r="O265" s="353">
        <v>0</v>
      </c>
      <c r="P265" s="353">
        <v>1.5888458760876762</v>
      </c>
      <c r="Q265" s="353">
        <v>0.76610212756476992</v>
      </c>
      <c r="R265" s="353">
        <v>2.3549480036524462</v>
      </c>
    </row>
    <row r="266" spans="14:18" x14ac:dyDescent="0.35">
      <c r="N266" s="69" t="s">
        <v>1170</v>
      </c>
      <c r="O266" s="353">
        <v>0</v>
      </c>
      <c r="P266" s="353">
        <v>3.2465059475702392E-2</v>
      </c>
      <c r="Q266" s="353">
        <v>2.1809312308173574</v>
      </c>
      <c r="R266" s="353">
        <v>2.2133962902930597</v>
      </c>
    </row>
    <row r="267" spans="14:18" x14ac:dyDescent="0.35">
      <c r="N267" s="69" t="s">
        <v>1171</v>
      </c>
      <c r="O267" s="353">
        <v>0</v>
      </c>
      <c r="P267" s="353">
        <v>2.0461672913150188</v>
      </c>
      <c r="Q267" s="353">
        <v>1.1685418252053294E-2</v>
      </c>
      <c r="R267" s="353">
        <v>2.0578527095670722</v>
      </c>
    </row>
    <row r="268" spans="14:18" x14ac:dyDescent="0.35">
      <c r="N268" s="69" t="s">
        <v>1172</v>
      </c>
      <c r="O268" s="353">
        <v>0</v>
      </c>
      <c r="P268" s="353">
        <v>7.997914581614099E-3</v>
      </c>
      <c r="Q268" s="353">
        <v>1.620604974023258</v>
      </c>
      <c r="R268" s="353">
        <v>1.628602888604872</v>
      </c>
    </row>
    <row r="269" spans="14:18" x14ac:dyDescent="0.35">
      <c r="N269" s="69" t="s">
        <v>1173</v>
      </c>
      <c r="O269" s="353">
        <v>0</v>
      </c>
      <c r="P269" s="353">
        <v>1.543630162386243</v>
      </c>
      <c r="Q269" s="353">
        <v>3.6034446698881485E-2</v>
      </c>
      <c r="R269" s="353">
        <v>1.5796646090851245</v>
      </c>
    </row>
    <row r="270" spans="14:18" x14ac:dyDescent="0.35">
      <c r="N270" s="69" t="s">
        <v>1174</v>
      </c>
      <c r="O270" s="353">
        <v>0</v>
      </c>
      <c r="P270" s="353">
        <v>1.2854595799277453</v>
      </c>
      <c r="Q270" s="353">
        <v>8.2392585198300353E-2</v>
      </c>
      <c r="R270" s="353">
        <v>1.3678521651260456</v>
      </c>
    </row>
    <row r="271" spans="14:18" x14ac:dyDescent="0.35">
      <c r="N271" s="69" t="s">
        <v>1175</v>
      </c>
      <c r="O271" s="353">
        <v>0</v>
      </c>
      <c r="P271" s="353">
        <v>1.1927064573383337</v>
      </c>
      <c r="Q271" s="353">
        <v>3.7270394495383462E-2</v>
      </c>
      <c r="R271" s="353">
        <v>1.2299768518337171</v>
      </c>
    </row>
    <row r="272" spans="14:18" x14ac:dyDescent="0.35">
      <c r="N272" s="69" t="s">
        <v>1176</v>
      </c>
      <c r="O272" s="353">
        <v>0</v>
      </c>
      <c r="P272" s="353">
        <v>0.13267946902949768</v>
      </c>
      <c r="Q272" s="353">
        <v>1.0802501697068576</v>
      </c>
      <c r="R272" s="353">
        <v>1.2129296387363553</v>
      </c>
    </row>
    <row r="273" spans="14:18" x14ac:dyDescent="0.35">
      <c r="N273" s="69" t="s">
        <v>1177</v>
      </c>
      <c r="O273" s="353">
        <v>0</v>
      </c>
      <c r="P273" s="353">
        <v>0.9693557526853197</v>
      </c>
      <c r="Q273" s="353">
        <v>0.20910827328953507</v>
      </c>
      <c r="R273" s="353">
        <v>1.1784640259748547</v>
      </c>
    </row>
    <row r="274" spans="14:18" x14ac:dyDescent="0.35">
      <c r="N274" s="69" t="s">
        <v>1178</v>
      </c>
      <c r="O274" s="353">
        <v>0</v>
      </c>
      <c r="P274" s="353">
        <v>3.0005835058233934E-3</v>
      </c>
      <c r="Q274" s="353">
        <v>0.90787670287014111</v>
      </c>
      <c r="R274" s="353">
        <v>0.91087728637596455</v>
      </c>
    </row>
    <row r="275" spans="14:18" x14ac:dyDescent="0.35">
      <c r="N275" s="69" t="s">
        <v>1179</v>
      </c>
      <c r="O275" s="353">
        <v>0</v>
      </c>
      <c r="P275" s="353">
        <v>0.27329894046422332</v>
      </c>
      <c r="Q275" s="353">
        <v>0.60273452936557559</v>
      </c>
      <c r="R275" s="353">
        <v>0.87603346982979891</v>
      </c>
    </row>
    <row r="276" spans="14:18" x14ac:dyDescent="0.35">
      <c r="N276" s="69" t="s">
        <v>1180</v>
      </c>
      <c r="O276" s="353">
        <v>0</v>
      </c>
      <c r="P276" s="353">
        <v>1.7366109231225862E-3</v>
      </c>
      <c r="Q276" s="353">
        <v>0.67193548462941954</v>
      </c>
      <c r="R276" s="353">
        <v>0.67367209555254215</v>
      </c>
    </row>
    <row r="277" spans="14:18" x14ac:dyDescent="0.35">
      <c r="N277" s="69" t="s">
        <v>1181</v>
      </c>
      <c r="O277" s="353">
        <v>0</v>
      </c>
      <c r="P277" s="353">
        <v>1.0309302268688526E-2</v>
      </c>
      <c r="Q277" s="353">
        <v>0.53315040847643447</v>
      </c>
      <c r="R277" s="353">
        <v>0.543459710745123</v>
      </c>
    </row>
    <row r="278" spans="14:18" x14ac:dyDescent="0.35">
      <c r="N278" s="69" t="s">
        <v>1182</v>
      </c>
      <c r="O278" s="353">
        <v>0</v>
      </c>
      <c r="P278" s="353">
        <v>5.2365663928181953E-3</v>
      </c>
      <c r="Q278" s="353">
        <v>0.51106794277925105</v>
      </c>
      <c r="R278" s="353">
        <v>0.51630450917206927</v>
      </c>
    </row>
    <row r="279" spans="14:18" x14ac:dyDescent="0.35">
      <c r="N279" s="69" t="s">
        <v>1183</v>
      </c>
      <c r="O279" s="353">
        <v>0</v>
      </c>
      <c r="P279" s="353">
        <v>0.2220198546770632</v>
      </c>
      <c r="Q279" s="353">
        <v>0.24463784061650024</v>
      </c>
      <c r="R279" s="353">
        <v>0.46665769529356343</v>
      </c>
    </row>
    <row r="280" spans="14:18" x14ac:dyDescent="0.35">
      <c r="N280" s="69" t="s">
        <v>1184</v>
      </c>
      <c r="O280" s="353">
        <v>0</v>
      </c>
      <c r="P280" s="353">
        <v>0.37557909419781543</v>
      </c>
      <c r="Q280" s="353">
        <v>7.719877657546384E-2</v>
      </c>
      <c r="R280" s="353">
        <v>0.45277787077327925</v>
      </c>
    </row>
    <row r="281" spans="14:18" x14ac:dyDescent="0.35">
      <c r="N281" s="69" t="s">
        <v>1185</v>
      </c>
      <c r="O281" s="353">
        <v>0</v>
      </c>
      <c r="P281" s="353">
        <v>0.40587620397275659</v>
      </c>
      <c r="Q281" s="353">
        <v>4.4223560569722131E-3</v>
      </c>
      <c r="R281" s="353">
        <v>0.41029856002972881</v>
      </c>
    </row>
    <row r="282" spans="14:18" x14ac:dyDescent="0.35">
      <c r="N282" s="69" t="s">
        <v>1186</v>
      </c>
      <c r="O282" s="353">
        <v>0</v>
      </c>
      <c r="P282" s="353">
        <v>0.39764447840091227</v>
      </c>
      <c r="Q282" s="353">
        <v>9.3658081780275664E-3</v>
      </c>
      <c r="R282" s="353">
        <v>0.40701028657893984</v>
      </c>
    </row>
    <row r="283" spans="14:18" x14ac:dyDescent="0.35">
      <c r="N283" s="69" t="s">
        <v>1187</v>
      </c>
      <c r="O283" s="353">
        <v>0</v>
      </c>
      <c r="P283" s="353">
        <v>3.3200699542325116E-2</v>
      </c>
      <c r="Q283" s="353">
        <v>0.19763823433739905</v>
      </c>
      <c r="R283" s="353">
        <v>0.23083893387972415</v>
      </c>
    </row>
    <row r="284" spans="14:18" x14ac:dyDescent="0.35">
      <c r="N284" s="69" t="s">
        <v>1188</v>
      </c>
      <c r="O284" s="353">
        <v>0</v>
      </c>
      <c r="P284" s="353">
        <v>9.590851752593276E-4</v>
      </c>
      <c r="Q284" s="353">
        <v>0.10724484027655445</v>
      </c>
      <c r="R284" s="353">
        <v>0.10820392545181379</v>
      </c>
    </row>
    <row r="285" spans="14:18" x14ac:dyDescent="0.35">
      <c r="N285" s="69" t="s">
        <v>1189</v>
      </c>
      <c r="O285" s="353">
        <v>0</v>
      </c>
      <c r="P285" s="353">
        <v>2.7315165351679684E-2</v>
      </c>
      <c r="Q285" s="353">
        <v>7.0502450895265009E-2</v>
      </c>
      <c r="R285" s="353">
        <v>9.7817616246944697E-2</v>
      </c>
    </row>
    <row r="286" spans="14:18" x14ac:dyDescent="0.35">
      <c r="N286" s="69" t="s">
        <v>1190</v>
      </c>
      <c r="O286" s="353">
        <v>0</v>
      </c>
      <c r="P286" s="353">
        <v>3.0029252731231795E-8</v>
      </c>
      <c r="Q286" s="353">
        <v>9.2408780685654265E-2</v>
      </c>
      <c r="R286" s="353">
        <v>9.2408810714907003E-2</v>
      </c>
    </row>
    <row r="287" spans="14:18" x14ac:dyDescent="0.35">
      <c r="N287" s="69" t="s">
        <v>1191</v>
      </c>
      <c r="O287" s="353">
        <v>0</v>
      </c>
      <c r="P287" s="353">
        <v>9.0298392430693333E-3</v>
      </c>
      <c r="Q287" s="353">
        <v>8.1574650640114418E-2</v>
      </c>
      <c r="R287" s="353">
        <v>9.0604489883183759E-2</v>
      </c>
    </row>
    <row r="288" spans="14:18" x14ac:dyDescent="0.35">
      <c r="N288" s="69" t="s">
        <v>1192</v>
      </c>
      <c r="O288" s="353">
        <v>0</v>
      </c>
      <c r="P288" s="353">
        <v>4.3706048621970348E-2</v>
      </c>
      <c r="Q288" s="353">
        <v>4.2138556987963649E-2</v>
      </c>
      <c r="R288" s="353">
        <v>8.5844605609933997E-2</v>
      </c>
    </row>
    <row r="289" spans="14:18" x14ac:dyDescent="0.35">
      <c r="N289" s="69" t="s">
        <v>1193</v>
      </c>
      <c r="O289" s="353">
        <v>0</v>
      </c>
      <c r="P289" s="353">
        <v>1.4301212958906296E-3</v>
      </c>
      <c r="Q289" s="353">
        <v>7.7583112958781564E-2</v>
      </c>
      <c r="R289" s="353">
        <v>7.9013234254672188E-2</v>
      </c>
    </row>
    <row r="290" spans="14:18" x14ac:dyDescent="0.35">
      <c r="N290" s="69" t="s">
        <v>1194</v>
      </c>
      <c r="O290" s="353">
        <v>0</v>
      </c>
      <c r="P290" s="353">
        <v>1.0678901378404873E-2</v>
      </c>
      <c r="Q290" s="353">
        <v>6.0047533758147427E-2</v>
      </c>
      <c r="R290" s="353">
        <v>7.0726435136552301E-2</v>
      </c>
    </row>
    <row r="291" spans="14:18" x14ac:dyDescent="0.35">
      <c r="N291" s="69" t="s">
        <v>1195</v>
      </c>
      <c r="O291" s="353">
        <v>0</v>
      </c>
      <c r="P291" s="353">
        <v>2.9716266725909064E-3</v>
      </c>
      <c r="Q291" s="353">
        <v>6.548143012616009E-2</v>
      </c>
      <c r="R291" s="353">
        <v>6.8453056798750994E-2</v>
      </c>
    </row>
    <row r="292" spans="14:18" x14ac:dyDescent="0.35">
      <c r="N292" s="69" t="s">
        <v>1196</v>
      </c>
      <c r="O292" s="353">
        <v>0</v>
      </c>
      <c r="P292" s="353">
        <v>1.5454178829772231E-3</v>
      </c>
      <c r="Q292" s="353">
        <v>4.9459420246761178E-2</v>
      </c>
      <c r="R292" s="353">
        <v>5.1004838129738404E-2</v>
      </c>
    </row>
    <row r="293" spans="14:18" x14ac:dyDescent="0.35">
      <c r="N293" s="69" t="s">
        <v>1197</v>
      </c>
      <c r="O293" s="353">
        <v>0</v>
      </c>
      <c r="P293" s="353">
        <v>6.5824395885077736E-3</v>
      </c>
      <c r="Q293" s="353">
        <v>3.7383905223699915E-2</v>
      </c>
      <c r="R293" s="353">
        <v>4.3966344812207687E-2</v>
      </c>
    </row>
    <row r="294" spans="14:18" x14ac:dyDescent="0.35">
      <c r="N294" s="69" t="s">
        <v>1198</v>
      </c>
      <c r="O294" s="353">
        <v>0</v>
      </c>
      <c r="P294" s="353">
        <v>3.75865145460155E-3</v>
      </c>
      <c r="Q294" s="353">
        <v>1.8464440588743813E-3</v>
      </c>
      <c r="R294" s="353">
        <v>5.6050955134759311E-3</v>
      </c>
    </row>
    <row r="295" spans="14:18" x14ac:dyDescent="0.35">
      <c r="N295" s="69" t="s">
        <v>1199</v>
      </c>
      <c r="O295" s="353">
        <v>0</v>
      </c>
      <c r="P295" s="353">
        <v>0</v>
      </c>
      <c r="Q295" s="353">
        <v>0</v>
      </c>
      <c r="R295" s="353">
        <v>0</v>
      </c>
    </row>
    <row r="296" spans="14:18" x14ac:dyDescent="0.35">
      <c r="N296" s="69" t="s">
        <v>1200</v>
      </c>
      <c r="O296" s="353">
        <v>0</v>
      </c>
      <c r="P296" s="353">
        <v>0</v>
      </c>
      <c r="Q296" s="353">
        <v>0</v>
      </c>
      <c r="R296" s="353">
        <v>0</v>
      </c>
    </row>
    <row r="297" spans="14:18" x14ac:dyDescent="0.35">
      <c r="N297" s="69" t="s">
        <v>1201</v>
      </c>
      <c r="O297" s="353">
        <v>0</v>
      </c>
      <c r="P297" s="353">
        <v>0</v>
      </c>
      <c r="Q297" s="353">
        <v>0</v>
      </c>
      <c r="R297" s="353">
        <v>0</v>
      </c>
    </row>
    <row r="298" spans="14:18" x14ac:dyDescent="0.35">
      <c r="N298" s="69" t="s">
        <v>1202</v>
      </c>
      <c r="O298" s="353">
        <v>0</v>
      </c>
      <c r="P298" s="353">
        <v>0</v>
      </c>
      <c r="Q298" s="353">
        <v>0</v>
      </c>
      <c r="R298" s="353">
        <v>0</v>
      </c>
    </row>
    <row r="299" spans="14:18" x14ac:dyDescent="0.35">
      <c r="N299" s="69" t="s">
        <v>1203</v>
      </c>
      <c r="O299" s="353">
        <v>0</v>
      </c>
      <c r="P299" s="353">
        <v>0</v>
      </c>
      <c r="Q299" s="353">
        <v>0</v>
      </c>
      <c r="R299" s="353">
        <v>0</v>
      </c>
    </row>
    <row r="300" spans="14:18" x14ac:dyDescent="0.35">
      <c r="N300" s="69" t="s">
        <v>1204</v>
      </c>
      <c r="O300" s="353">
        <v>0</v>
      </c>
      <c r="P300" s="353">
        <v>0</v>
      </c>
      <c r="Q300" s="353">
        <v>0</v>
      </c>
      <c r="R300" s="353">
        <v>0</v>
      </c>
    </row>
    <row r="301" spans="14:18" x14ac:dyDescent="0.35">
      <c r="N301" s="69" t="s">
        <v>1205</v>
      </c>
      <c r="O301" s="353">
        <v>0</v>
      </c>
      <c r="P301" s="353">
        <v>0</v>
      </c>
      <c r="Q301" s="353">
        <v>0</v>
      </c>
      <c r="R301" s="353">
        <v>0</v>
      </c>
    </row>
    <row r="302" spans="14:18" x14ac:dyDescent="0.35">
      <c r="N302" s="69" t="s">
        <v>1206</v>
      </c>
      <c r="O302" s="353">
        <v>0</v>
      </c>
      <c r="P302" s="353">
        <v>0</v>
      </c>
      <c r="Q302" s="353">
        <v>0</v>
      </c>
      <c r="R302" s="353">
        <v>0</v>
      </c>
    </row>
    <row r="303" spans="14:18" x14ac:dyDescent="0.35">
      <c r="N303" s="69" t="s">
        <v>1207</v>
      </c>
      <c r="O303" s="353">
        <v>0</v>
      </c>
      <c r="P303" s="353">
        <v>0</v>
      </c>
      <c r="Q303" s="353">
        <v>0</v>
      </c>
      <c r="R303" s="353">
        <v>0</v>
      </c>
    </row>
    <row r="304" spans="14:18" x14ac:dyDescent="0.35">
      <c r="N304" s="69" t="s">
        <v>1208</v>
      </c>
      <c r="O304" s="353">
        <v>0</v>
      </c>
      <c r="P304" s="353">
        <v>0</v>
      </c>
      <c r="Q304" s="353">
        <v>0</v>
      </c>
      <c r="R304" s="353">
        <v>0</v>
      </c>
    </row>
    <row r="305" spans="14:18" x14ac:dyDescent="0.35">
      <c r="N305" s="69" t="s">
        <v>1209</v>
      </c>
      <c r="O305" s="353">
        <v>0</v>
      </c>
      <c r="P305" s="353">
        <v>0</v>
      </c>
      <c r="Q305" s="353">
        <v>0</v>
      </c>
      <c r="R305" s="353">
        <v>0</v>
      </c>
    </row>
    <row r="306" spans="14:18" x14ac:dyDescent="0.35">
      <c r="N306" s="69" t="s">
        <v>1210</v>
      </c>
      <c r="O306" s="353">
        <v>0</v>
      </c>
      <c r="P306" s="353">
        <v>0</v>
      </c>
      <c r="Q306" s="353">
        <v>0</v>
      </c>
      <c r="R306" s="353">
        <v>0</v>
      </c>
    </row>
    <row r="307" spans="14:18" x14ac:dyDescent="0.35">
      <c r="N307" s="69" t="s">
        <v>1211</v>
      </c>
      <c r="O307" s="353">
        <v>0</v>
      </c>
      <c r="P307" s="353">
        <v>0</v>
      </c>
      <c r="Q307" s="353">
        <v>0</v>
      </c>
      <c r="R307" s="353">
        <v>0</v>
      </c>
    </row>
    <row r="308" spans="14:18" x14ac:dyDescent="0.35">
      <c r="N308" s="69" t="s">
        <v>1212</v>
      </c>
      <c r="O308" s="353">
        <v>0</v>
      </c>
      <c r="P308" s="353">
        <v>0</v>
      </c>
      <c r="Q308" s="353">
        <v>0</v>
      </c>
      <c r="R308" s="353">
        <v>0</v>
      </c>
    </row>
    <row r="309" spans="14:18" x14ac:dyDescent="0.35">
      <c r="N309" s="69" t="s">
        <v>1213</v>
      </c>
      <c r="O309" s="353">
        <v>0</v>
      </c>
      <c r="P309" s="353">
        <v>0</v>
      </c>
      <c r="Q309" s="353">
        <v>0</v>
      </c>
      <c r="R309" s="353">
        <v>0</v>
      </c>
    </row>
    <row r="310" spans="14:18" x14ac:dyDescent="0.35">
      <c r="N310" s="69" t="s">
        <v>1214</v>
      </c>
      <c r="O310" s="353">
        <v>0</v>
      </c>
      <c r="P310" s="353">
        <v>0</v>
      </c>
      <c r="Q310" s="353">
        <v>0</v>
      </c>
      <c r="R310" s="353">
        <v>0</v>
      </c>
    </row>
    <row r="311" spans="14:18" x14ac:dyDescent="0.35">
      <c r="N311" s="69" t="s">
        <v>1215</v>
      </c>
      <c r="O311" s="353">
        <v>0</v>
      </c>
      <c r="P311" s="353">
        <v>0</v>
      </c>
      <c r="Q311" s="353">
        <v>0</v>
      </c>
      <c r="R311" s="353">
        <v>0</v>
      </c>
    </row>
    <row r="312" spans="14:18" x14ac:dyDescent="0.35">
      <c r="N312" s="69" t="s">
        <v>1216</v>
      </c>
      <c r="O312" s="353">
        <v>0</v>
      </c>
      <c r="P312" s="353">
        <v>0</v>
      </c>
      <c r="Q312" s="353">
        <v>0</v>
      </c>
      <c r="R312" s="353">
        <v>0</v>
      </c>
    </row>
    <row r="313" spans="14:18" x14ac:dyDescent="0.35">
      <c r="N313" s="69" t="s">
        <v>1217</v>
      </c>
      <c r="O313" s="353">
        <v>0</v>
      </c>
      <c r="P313" s="353">
        <v>0</v>
      </c>
      <c r="Q313" s="353">
        <v>0</v>
      </c>
      <c r="R313" s="353">
        <v>0</v>
      </c>
    </row>
    <row r="314" spans="14:18" x14ac:dyDescent="0.35">
      <c r="N314" s="69" t="s">
        <v>1218</v>
      </c>
      <c r="O314" s="353">
        <v>0</v>
      </c>
      <c r="P314" s="353">
        <v>0</v>
      </c>
      <c r="Q314" s="353">
        <v>0</v>
      </c>
      <c r="R314" s="353">
        <v>0</v>
      </c>
    </row>
    <row r="315" spans="14:18" x14ac:dyDescent="0.35">
      <c r="N315" s="69" t="s">
        <v>1219</v>
      </c>
      <c r="O315" s="353">
        <v>0</v>
      </c>
      <c r="P315" s="353">
        <v>0</v>
      </c>
      <c r="Q315" s="353">
        <v>0</v>
      </c>
      <c r="R315" s="353">
        <v>0</v>
      </c>
    </row>
    <row r="316" spans="14:18" x14ac:dyDescent="0.35">
      <c r="N316" s="69" t="s">
        <v>1220</v>
      </c>
      <c r="O316" s="353">
        <v>0</v>
      </c>
      <c r="P316" s="353">
        <v>0</v>
      </c>
      <c r="Q316" s="353">
        <v>0</v>
      </c>
      <c r="R316" s="353">
        <v>0</v>
      </c>
    </row>
    <row r="317" spans="14:18" x14ac:dyDescent="0.35">
      <c r="N317" s="69" t="s">
        <v>1221</v>
      </c>
      <c r="O317" s="353">
        <v>0</v>
      </c>
      <c r="P317" s="353">
        <v>0</v>
      </c>
      <c r="Q317" s="353">
        <v>0</v>
      </c>
      <c r="R317" s="353">
        <v>0</v>
      </c>
    </row>
    <row r="318" spans="14:18" x14ac:dyDescent="0.35">
      <c r="N318" s="69" t="s">
        <v>1222</v>
      </c>
      <c r="O318" s="353">
        <v>0</v>
      </c>
      <c r="P318" s="353">
        <v>0</v>
      </c>
      <c r="Q318" s="353">
        <v>0</v>
      </c>
      <c r="R318" s="353">
        <v>0</v>
      </c>
    </row>
    <row r="319" spans="14:18" x14ac:dyDescent="0.35">
      <c r="N319" s="69" t="s">
        <v>1223</v>
      </c>
      <c r="O319" s="353">
        <v>0</v>
      </c>
      <c r="P319" s="353">
        <v>0</v>
      </c>
      <c r="Q319" s="353">
        <v>0</v>
      </c>
      <c r="R319" s="353">
        <v>0</v>
      </c>
    </row>
    <row r="320" spans="14:18" x14ac:dyDescent="0.35">
      <c r="N320" s="69" t="s">
        <v>1224</v>
      </c>
      <c r="O320" s="353">
        <v>0</v>
      </c>
      <c r="P320" s="353">
        <v>0</v>
      </c>
      <c r="Q320" s="353">
        <v>0</v>
      </c>
      <c r="R320" s="353">
        <v>0</v>
      </c>
    </row>
    <row r="321" spans="14:18" x14ac:dyDescent="0.35">
      <c r="N321" s="69" t="s">
        <v>1225</v>
      </c>
      <c r="O321" s="353">
        <v>0</v>
      </c>
      <c r="P321" s="353">
        <v>0</v>
      </c>
      <c r="Q321" s="353">
        <v>0</v>
      </c>
      <c r="R321" s="353">
        <v>0</v>
      </c>
    </row>
    <row r="322" spans="14:18" x14ac:dyDescent="0.35">
      <c r="N322" s="69" t="s">
        <v>1226</v>
      </c>
      <c r="O322" s="353">
        <v>0</v>
      </c>
      <c r="P322" s="353">
        <v>0</v>
      </c>
      <c r="Q322" s="353">
        <v>0</v>
      </c>
      <c r="R322" s="353">
        <v>0</v>
      </c>
    </row>
    <row r="323" spans="14:18" x14ac:dyDescent="0.35">
      <c r="N323" s="69" t="s">
        <v>1227</v>
      </c>
      <c r="O323" s="353">
        <v>0</v>
      </c>
      <c r="P323" s="353">
        <v>0</v>
      </c>
      <c r="Q323" s="353">
        <v>0</v>
      </c>
      <c r="R323" s="353">
        <v>0</v>
      </c>
    </row>
    <row r="324" spans="14:18" x14ac:dyDescent="0.35">
      <c r="N324" s="69" t="s">
        <v>1228</v>
      </c>
      <c r="O324" s="353">
        <v>0</v>
      </c>
      <c r="P324" s="353">
        <v>0</v>
      </c>
      <c r="Q324" s="353">
        <v>0</v>
      </c>
      <c r="R324" s="353">
        <v>0</v>
      </c>
    </row>
    <row r="325" spans="14:18" x14ac:dyDescent="0.35">
      <c r="N325" s="69" t="s">
        <v>1229</v>
      </c>
      <c r="O325" s="353">
        <v>0</v>
      </c>
      <c r="P325" s="353">
        <v>0</v>
      </c>
      <c r="Q325" s="353">
        <v>0</v>
      </c>
      <c r="R325" s="353">
        <v>0</v>
      </c>
    </row>
    <row r="326" spans="14:18" x14ac:dyDescent="0.35">
      <c r="N326" s="69" t="s">
        <v>1230</v>
      </c>
      <c r="O326" s="353">
        <v>0</v>
      </c>
      <c r="P326" s="353">
        <v>0</v>
      </c>
      <c r="Q326" s="353">
        <v>0</v>
      </c>
      <c r="R326" s="353">
        <v>0</v>
      </c>
    </row>
    <row r="327" spans="14:18" x14ac:dyDescent="0.35">
      <c r="N327" s="69" t="s">
        <v>1231</v>
      </c>
      <c r="O327" s="353">
        <v>0</v>
      </c>
      <c r="P327" s="353">
        <v>0</v>
      </c>
      <c r="Q327" s="353">
        <v>0</v>
      </c>
      <c r="R327" s="353">
        <v>0</v>
      </c>
    </row>
    <row r="328" spans="14:18" x14ac:dyDescent="0.35">
      <c r="N328" s="69" t="s">
        <v>1232</v>
      </c>
      <c r="O328" s="353">
        <v>0</v>
      </c>
      <c r="P328" s="353">
        <v>0</v>
      </c>
      <c r="Q328" s="353">
        <v>0</v>
      </c>
      <c r="R328" s="353">
        <v>0</v>
      </c>
    </row>
    <row r="329" spans="14:18" x14ac:dyDescent="0.35">
      <c r="N329" s="69" t="s">
        <v>1233</v>
      </c>
      <c r="O329" s="353">
        <v>0</v>
      </c>
      <c r="P329" s="353">
        <v>0</v>
      </c>
      <c r="Q329" s="353">
        <v>0</v>
      </c>
      <c r="R329" s="353">
        <v>0</v>
      </c>
    </row>
    <row r="330" spans="14:18" x14ac:dyDescent="0.35">
      <c r="N330" s="69" t="s">
        <v>1234</v>
      </c>
      <c r="O330" s="353">
        <v>0</v>
      </c>
      <c r="P330" s="353">
        <v>0</v>
      </c>
      <c r="Q330" s="353">
        <v>0</v>
      </c>
      <c r="R330" s="353">
        <v>0</v>
      </c>
    </row>
    <row r="331" spans="14:18" x14ac:dyDescent="0.35">
      <c r="N331" s="69" t="s">
        <v>1235</v>
      </c>
      <c r="O331" s="353">
        <v>0</v>
      </c>
      <c r="P331" s="353">
        <v>0</v>
      </c>
      <c r="Q331" s="353">
        <v>0</v>
      </c>
      <c r="R331" s="353">
        <v>0</v>
      </c>
    </row>
    <row r="332" spans="14:18" x14ac:dyDescent="0.35">
      <c r="N332" s="69" t="s">
        <v>1236</v>
      </c>
      <c r="O332" s="353">
        <v>0</v>
      </c>
      <c r="P332" s="353">
        <v>0</v>
      </c>
      <c r="Q332" s="353">
        <v>0</v>
      </c>
      <c r="R332" s="353">
        <v>0</v>
      </c>
    </row>
    <row r="333" spans="14:18" x14ac:dyDescent="0.35">
      <c r="N333" s="69" t="s">
        <v>1237</v>
      </c>
      <c r="O333" s="353">
        <v>0</v>
      </c>
      <c r="P333" s="353">
        <v>0</v>
      </c>
      <c r="Q333" s="353">
        <v>0</v>
      </c>
      <c r="R333" s="353">
        <v>0</v>
      </c>
    </row>
    <row r="334" spans="14:18" x14ac:dyDescent="0.35">
      <c r="N334" s="69" t="s">
        <v>1238</v>
      </c>
      <c r="O334" s="353">
        <v>0</v>
      </c>
      <c r="P334" s="353">
        <v>0</v>
      </c>
      <c r="Q334" s="353">
        <v>0</v>
      </c>
      <c r="R334" s="353">
        <v>0</v>
      </c>
    </row>
    <row r="335" spans="14:18" x14ac:dyDescent="0.35">
      <c r="N335" s="69" t="s">
        <v>1239</v>
      </c>
      <c r="O335" s="353">
        <v>0</v>
      </c>
      <c r="P335" s="353">
        <v>0</v>
      </c>
      <c r="Q335" s="353">
        <v>0</v>
      </c>
      <c r="R335" s="353">
        <v>0</v>
      </c>
    </row>
    <row r="336" spans="14:18" x14ac:dyDescent="0.35">
      <c r="N336" s="69" t="s">
        <v>1240</v>
      </c>
      <c r="O336" s="353">
        <v>0</v>
      </c>
      <c r="P336" s="353">
        <v>0</v>
      </c>
      <c r="Q336" s="353">
        <v>0</v>
      </c>
      <c r="R336" s="353">
        <v>0</v>
      </c>
    </row>
    <row r="337" spans="14:18" x14ac:dyDescent="0.35">
      <c r="N337" s="69" t="s">
        <v>1241</v>
      </c>
      <c r="O337" s="353">
        <v>0</v>
      </c>
      <c r="P337" s="353">
        <v>0</v>
      </c>
      <c r="Q337" s="353">
        <v>0</v>
      </c>
      <c r="R337" s="353">
        <v>0</v>
      </c>
    </row>
    <row r="338" spans="14:18" x14ac:dyDescent="0.35">
      <c r="N338" s="69" t="s">
        <v>1242</v>
      </c>
      <c r="O338" s="353">
        <v>0</v>
      </c>
      <c r="P338" s="353">
        <v>0</v>
      </c>
      <c r="Q338" s="353">
        <v>0</v>
      </c>
      <c r="R338" s="353">
        <v>0</v>
      </c>
    </row>
    <row r="339" spans="14:18" x14ac:dyDescent="0.35">
      <c r="N339" s="69" t="s">
        <v>1243</v>
      </c>
      <c r="O339" s="353">
        <v>0</v>
      </c>
      <c r="P339" s="353">
        <v>0</v>
      </c>
      <c r="Q339" s="353">
        <v>0</v>
      </c>
      <c r="R339" s="353">
        <v>0</v>
      </c>
    </row>
    <row r="340" spans="14:18" x14ac:dyDescent="0.35">
      <c r="N340" s="69" t="s">
        <v>1244</v>
      </c>
      <c r="O340" s="353">
        <v>0</v>
      </c>
      <c r="P340" s="353">
        <v>0</v>
      </c>
      <c r="Q340" s="353">
        <v>0</v>
      </c>
      <c r="R340" s="353">
        <v>0</v>
      </c>
    </row>
    <row r="341" spans="14:18" x14ac:dyDescent="0.35">
      <c r="N341" s="69" t="s">
        <v>1245</v>
      </c>
      <c r="O341" s="353">
        <v>0</v>
      </c>
      <c r="P341" s="353">
        <v>0</v>
      </c>
      <c r="Q341" s="353">
        <v>0</v>
      </c>
      <c r="R341" s="353">
        <v>0</v>
      </c>
    </row>
    <row r="342" spans="14:18" x14ac:dyDescent="0.35">
      <c r="N342" s="69" t="s">
        <v>1246</v>
      </c>
      <c r="O342" s="353">
        <v>0</v>
      </c>
      <c r="P342" s="353">
        <v>0</v>
      </c>
      <c r="Q342" s="353">
        <v>0</v>
      </c>
      <c r="R342" s="353">
        <v>0</v>
      </c>
    </row>
    <row r="343" spans="14:18" x14ac:dyDescent="0.35">
      <c r="N343" s="69" t="s">
        <v>1247</v>
      </c>
      <c r="O343" s="353">
        <v>0</v>
      </c>
      <c r="P343" s="353">
        <v>0</v>
      </c>
      <c r="Q343" s="353">
        <v>0</v>
      </c>
      <c r="R343" s="353">
        <v>0</v>
      </c>
    </row>
    <row r="344" spans="14:18" x14ac:dyDescent="0.35">
      <c r="N344" s="69" t="s">
        <v>1248</v>
      </c>
      <c r="O344" s="353">
        <v>0</v>
      </c>
      <c r="P344" s="353">
        <v>0</v>
      </c>
      <c r="Q344" s="353">
        <v>0</v>
      </c>
      <c r="R344" s="353">
        <v>0</v>
      </c>
    </row>
    <row r="345" spans="14:18" x14ac:dyDescent="0.35">
      <c r="N345" s="69" t="s">
        <v>1249</v>
      </c>
      <c r="O345" s="353">
        <v>0</v>
      </c>
      <c r="P345" s="353">
        <v>0</v>
      </c>
      <c r="Q345" s="353">
        <v>0</v>
      </c>
      <c r="R345" s="353">
        <v>0</v>
      </c>
    </row>
    <row r="346" spans="14:18" x14ac:dyDescent="0.35">
      <c r="N346" s="69" t="s">
        <v>1250</v>
      </c>
      <c r="O346" s="353">
        <v>0</v>
      </c>
      <c r="P346" s="353">
        <v>0</v>
      </c>
      <c r="Q346" s="353">
        <v>0</v>
      </c>
      <c r="R346" s="353">
        <v>0</v>
      </c>
    </row>
    <row r="347" spans="14:18" x14ac:dyDescent="0.35">
      <c r="N347" s="69" t="s">
        <v>1251</v>
      </c>
      <c r="O347" s="353">
        <v>0</v>
      </c>
      <c r="P347" s="353">
        <v>0</v>
      </c>
      <c r="Q347" s="353">
        <v>0</v>
      </c>
      <c r="R347" s="353">
        <v>0</v>
      </c>
    </row>
    <row r="348" spans="14:18" x14ac:dyDescent="0.35">
      <c r="N348" s="69" t="s">
        <v>1252</v>
      </c>
      <c r="O348" s="353">
        <v>0</v>
      </c>
      <c r="P348" s="353">
        <v>0</v>
      </c>
      <c r="Q348" s="353">
        <v>0</v>
      </c>
      <c r="R348" s="353">
        <v>0</v>
      </c>
    </row>
    <row r="349" spans="14:18" x14ac:dyDescent="0.35">
      <c r="N349" s="69" t="s">
        <v>1253</v>
      </c>
      <c r="O349" s="353">
        <v>0</v>
      </c>
      <c r="P349" s="353">
        <v>0</v>
      </c>
      <c r="Q349" s="353">
        <v>0</v>
      </c>
      <c r="R349" s="353">
        <v>0</v>
      </c>
    </row>
    <row r="350" spans="14:18" x14ac:dyDescent="0.35">
      <c r="N350" s="69" t="s">
        <v>1254</v>
      </c>
      <c r="O350" s="353">
        <v>0</v>
      </c>
      <c r="P350" s="353">
        <v>0</v>
      </c>
      <c r="Q350" s="353">
        <v>0</v>
      </c>
      <c r="R350" s="353">
        <v>0</v>
      </c>
    </row>
    <row r="351" spans="14:18" x14ac:dyDescent="0.35">
      <c r="N351" s="69" t="s">
        <v>1255</v>
      </c>
      <c r="O351" s="353">
        <v>0</v>
      </c>
      <c r="P351" s="353">
        <v>0</v>
      </c>
      <c r="Q351" s="353">
        <v>0</v>
      </c>
      <c r="R351" s="353">
        <v>0</v>
      </c>
    </row>
    <row r="352" spans="14:18" x14ac:dyDescent="0.35">
      <c r="N352" s="69" t="s">
        <v>1256</v>
      </c>
      <c r="O352" s="353">
        <v>0</v>
      </c>
      <c r="P352" s="353">
        <v>0</v>
      </c>
      <c r="Q352" s="353">
        <v>0</v>
      </c>
      <c r="R352" s="353">
        <v>0</v>
      </c>
    </row>
    <row r="353" spans="14:18" x14ac:dyDescent="0.35">
      <c r="N353" s="69" t="s">
        <v>1257</v>
      </c>
      <c r="O353" s="353">
        <v>0</v>
      </c>
      <c r="P353" s="353">
        <v>0</v>
      </c>
      <c r="Q353" s="353">
        <v>0</v>
      </c>
      <c r="R353" s="353">
        <v>0</v>
      </c>
    </row>
    <row r="354" spans="14:18" x14ac:dyDescent="0.35">
      <c r="N354" s="69" t="s">
        <v>1258</v>
      </c>
      <c r="O354" s="353">
        <v>0</v>
      </c>
      <c r="P354" s="353">
        <v>0</v>
      </c>
      <c r="Q354" s="353">
        <v>0</v>
      </c>
      <c r="R354" s="353">
        <v>0</v>
      </c>
    </row>
    <row r="355" spans="14:18" x14ac:dyDescent="0.35">
      <c r="N355" s="69" t="s">
        <v>1259</v>
      </c>
      <c r="O355" s="353">
        <v>0</v>
      </c>
      <c r="P355" s="353">
        <v>0</v>
      </c>
      <c r="Q355" s="353">
        <v>0</v>
      </c>
      <c r="R355" s="353">
        <v>0</v>
      </c>
    </row>
    <row r="356" spans="14:18" x14ac:dyDescent="0.35">
      <c r="N356" s="69" t="s">
        <v>1260</v>
      </c>
      <c r="O356" s="353">
        <v>0</v>
      </c>
      <c r="P356" s="353">
        <v>0</v>
      </c>
      <c r="Q356" s="353">
        <v>0</v>
      </c>
      <c r="R356" s="353">
        <v>0</v>
      </c>
    </row>
    <row r="357" spans="14:18" x14ac:dyDescent="0.35">
      <c r="N357" s="69" t="s">
        <v>1261</v>
      </c>
      <c r="O357" s="353">
        <v>0</v>
      </c>
      <c r="P357" s="353">
        <v>0</v>
      </c>
      <c r="Q357" s="353">
        <v>0</v>
      </c>
      <c r="R357" s="353">
        <v>0</v>
      </c>
    </row>
    <row r="358" spans="14:18" x14ac:dyDescent="0.35">
      <c r="N358" s="69" t="s">
        <v>1262</v>
      </c>
      <c r="O358" s="353">
        <v>0</v>
      </c>
      <c r="P358" s="353">
        <v>0</v>
      </c>
      <c r="Q358" s="353">
        <v>0</v>
      </c>
      <c r="R358" s="353">
        <v>0</v>
      </c>
    </row>
    <row r="359" spans="14:18" x14ac:dyDescent="0.35">
      <c r="N359" s="69" t="s">
        <v>1263</v>
      </c>
      <c r="O359" s="353">
        <v>0</v>
      </c>
      <c r="P359" s="353">
        <v>0</v>
      </c>
      <c r="Q359" s="353">
        <v>0</v>
      </c>
      <c r="R359" s="353">
        <v>0</v>
      </c>
    </row>
    <row r="360" spans="14:18" x14ac:dyDescent="0.35">
      <c r="N360" s="69" t="s">
        <v>1264</v>
      </c>
      <c r="O360" s="353">
        <v>0</v>
      </c>
      <c r="P360" s="353">
        <v>0</v>
      </c>
      <c r="Q360" s="353">
        <v>0</v>
      </c>
      <c r="R360" s="353">
        <v>0</v>
      </c>
    </row>
    <row r="361" spans="14:18" x14ac:dyDescent="0.35">
      <c r="N361" s="69" t="s">
        <v>1265</v>
      </c>
      <c r="O361" s="353">
        <v>0</v>
      </c>
      <c r="P361" s="353">
        <v>0</v>
      </c>
      <c r="Q361" s="353">
        <v>0</v>
      </c>
      <c r="R361" s="353">
        <v>0</v>
      </c>
    </row>
    <row r="362" spans="14:18" x14ac:dyDescent="0.35">
      <c r="N362" s="69" t="s">
        <v>1266</v>
      </c>
      <c r="O362" s="353">
        <v>0</v>
      </c>
      <c r="P362" s="353">
        <v>0</v>
      </c>
      <c r="Q362" s="353">
        <v>0</v>
      </c>
      <c r="R362" s="353">
        <v>0</v>
      </c>
    </row>
    <row r="363" spans="14:18" x14ac:dyDescent="0.35">
      <c r="N363" s="69" t="s">
        <v>1267</v>
      </c>
      <c r="O363" s="353">
        <v>0</v>
      </c>
      <c r="P363" s="353">
        <v>0</v>
      </c>
      <c r="Q363" s="353">
        <v>0</v>
      </c>
      <c r="R363" s="353">
        <v>0</v>
      </c>
    </row>
    <row r="364" spans="14:18" x14ac:dyDescent="0.35">
      <c r="N364" s="69" t="s">
        <v>1268</v>
      </c>
      <c r="O364" s="353">
        <v>0</v>
      </c>
      <c r="P364" s="353">
        <v>0</v>
      </c>
      <c r="Q364" s="353">
        <v>0</v>
      </c>
      <c r="R364" s="353">
        <v>0</v>
      </c>
    </row>
    <row r="365" spans="14:18" x14ac:dyDescent="0.35">
      <c r="N365" s="69" t="s">
        <v>1269</v>
      </c>
      <c r="O365" s="353">
        <v>0</v>
      </c>
      <c r="P365" s="353">
        <v>0</v>
      </c>
      <c r="Q365" s="353">
        <v>0</v>
      </c>
      <c r="R365" s="353">
        <v>0</v>
      </c>
    </row>
    <row r="366" spans="14:18" x14ac:dyDescent="0.35">
      <c r="N366" s="69" t="s">
        <v>1270</v>
      </c>
      <c r="O366" s="353">
        <v>0</v>
      </c>
      <c r="P366" s="353">
        <v>0</v>
      </c>
      <c r="Q366" s="353">
        <v>0</v>
      </c>
      <c r="R366" s="353">
        <v>0</v>
      </c>
    </row>
    <row r="367" spans="14:18" x14ac:dyDescent="0.35">
      <c r="N367" s="69" t="s">
        <v>1271</v>
      </c>
      <c r="O367" s="353">
        <v>0</v>
      </c>
      <c r="P367" s="353">
        <v>0</v>
      </c>
      <c r="Q367" s="353">
        <v>0</v>
      </c>
      <c r="R367" s="353">
        <v>0</v>
      </c>
    </row>
    <row r="368" spans="14:18" x14ac:dyDescent="0.35">
      <c r="N368" s="69" t="s">
        <v>1272</v>
      </c>
      <c r="O368" s="353">
        <v>0</v>
      </c>
      <c r="P368" s="353">
        <v>0</v>
      </c>
      <c r="Q368" s="353">
        <v>0</v>
      </c>
      <c r="R368" s="353">
        <v>0</v>
      </c>
    </row>
    <row r="369" spans="14:18" x14ac:dyDescent="0.35">
      <c r="N369" s="69" t="s">
        <v>1273</v>
      </c>
      <c r="O369" s="353">
        <v>0</v>
      </c>
      <c r="P369" s="353">
        <v>0</v>
      </c>
      <c r="Q369" s="353">
        <v>0</v>
      </c>
      <c r="R369" s="353">
        <v>0</v>
      </c>
    </row>
    <row r="370" spans="14:18" x14ac:dyDescent="0.35">
      <c r="N370" s="69" t="s">
        <v>1274</v>
      </c>
      <c r="O370" s="353">
        <v>0</v>
      </c>
      <c r="P370" s="353">
        <v>0</v>
      </c>
      <c r="Q370" s="353">
        <v>0</v>
      </c>
      <c r="R370" s="353">
        <v>0</v>
      </c>
    </row>
    <row r="371" spans="14:18" x14ac:dyDescent="0.35">
      <c r="N371" s="69" t="s">
        <v>1275</v>
      </c>
      <c r="O371" s="353">
        <v>0</v>
      </c>
      <c r="P371" s="353">
        <v>0</v>
      </c>
      <c r="Q371" s="353">
        <v>0</v>
      </c>
      <c r="R371" s="353">
        <v>0</v>
      </c>
    </row>
    <row r="372" spans="14:18" x14ac:dyDescent="0.35">
      <c r="N372" s="69" t="s">
        <v>1276</v>
      </c>
      <c r="O372" s="353">
        <v>0</v>
      </c>
      <c r="P372" s="353">
        <v>0</v>
      </c>
      <c r="Q372" s="353">
        <v>0</v>
      </c>
      <c r="R372" s="353">
        <v>0</v>
      </c>
    </row>
    <row r="373" spans="14:18" x14ac:dyDescent="0.35">
      <c r="N373" s="69" t="s">
        <v>1277</v>
      </c>
      <c r="O373" s="353">
        <v>0</v>
      </c>
      <c r="P373" s="353">
        <v>0</v>
      </c>
      <c r="Q373" s="353">
        <v>0</v>
      </c>
      <c r="R373" s="353">
        <v>0</v>
      </c>
    </row>
    <row r="374" spans="14:18" x14ac:dyDescent="0.35">
      <c r="N374" s="69" t="s">
        <v>1278</v>
      </c>
      <c r="O374" s="353">
        <v>0</v>
      </c>
      <c r="P374" s="353">
        <v>0</v>
      </c>
      <c r="Q374" s="353">
        <v>0</v>
      </c>
      <c r="R374" s="353">
        <v>0</v>
      </c>
    </row>
    <row r="375" spans="14:18" x14ac:dyDescent="0.35">
      <c r="N375" s="69" t="s">
        <v>1279</v>
      </c>
      <c r="O375" s="353">
        <v>0</v>
      </c>
      <c r="P375" s="353">
        <v>0</v>
      </c>
      <c r="Q375" s="353">
        <v>0</v>
      </c>
      <c r="R375" s="353">
        <v>0</v>
      </c>
    </row>
    <row r="376" spans="14:18" x14ac:dyDescent="0.35">
      <c r="N376" s="69" t="s">
        <v>1280</v>
      </c>
      <c r="O376" s="353">
        <v>0</v>
      </c>
      <c r="P376" s="353">
        <v>0</v>
      </c>
      <c r="Q376" s="353">
        <v>0</v>
      </c>
      <c r="R376" s="353">
        <v>0</v>
      </c>
    </row>
    <row r="377" spans="14:18" x14ac:dyDescent="0.35">
      <c r="N377" s="69" t="s">
        <v>1281</v>
      </c>
      <c r="O377" s="353">
        <v>0</v>
      </c>
      <c r="P377" s="353">
        <v>0</v>
      </c>
      <c r="Q377" s="353">
        <v>0</v>
      </c>
      <c r="R377" s="353">
        <v>0</v>
      </c>
    </row>
    <row r="378" spans="14:18" x14ac:dyDescent="0.35">
      <c r="N378" s="69" t="s">
        <v>1282</v>
      </c>
      <c r="O378" s="353">
        <v>0</v>
      </c>
      <c r="P378" s="353">
        <v>0</v>
      </c>
      <c r="Q378" s="353">
        <v>0</v>
      </c>
      <c r="R378" s="353">
        <v>0</v>
      </c>
    </row>
    <row r="379" spans="14:18" x14ac:dyDescent="0.35">
      <c r="N379" s="69" t="s">
        <v>1283</v>
      </c>
      <c r="O379" s="353">
        <v>0</v>
      </c>
      <c r="P379" s="353">
        <v>0</v>
      </c>
      <c r="Q379" s="353">
        <v>0</v>
      </c>
      <c r="R379" s="353">
        <v>0</v>
      </c>
    </row>
    <row r="380" spans="14:18" x14ac:dyDescent="0.35">
      <c r="N380" s="69" t="s">
        <v>1284</v>
      </c>
      <c r="O380" s="353">
        <v>0</v>
      </c>
      <c r="P380" s="353">
        <v>0</v>
      </c>
      <c r="Q380" s="353">
        <v>0</v>
      </c>
      <c r="R380" s="353">
        <v>0</v>
      </c>
    </row>
    <row r="381" spans="14:18" x14ac:dyDescent="0.35">
      <c r="N381" s="69" t="s">
        <v>1285</v>
      </c>
      <c r="O381" s="353">
        <v>0</v>
      </c>
      <c r="P381" s="353">
        <v>0</v>
      </c>
      <c r="Q381" s="353">
        <v>0</v>
      </c>
      <c r="R381" s="353">
        <v>0</v>
      </c>
    </row>
    <row r="382" spans="14:18" x14ac:dyDescent="0.35">
      <c r="N382" s="69" t="s">
        <v>1286</v>
      </c>
      <c r="O382" s="353">
        <v>0</v>
      </c>
      <c r="P382" s="353">
        <v>0</v>
      </c>
      <c r="Q382" s="353">
        <v>0</v>
      </c>
      <c r="R382" s="353">
        <v>0</v>
      </c>
    </row>
    <row r="383" spans="14:18" x14ac:dyDescent="0.35">
      <c r="N383" s="69" t="s">
        <v>1287</v>
      </c>
      <c r="O383" s="353">
        <v>0</v>
      </c>
      <c r="P383" s="353">
        <v>0</v>
      </c>
      <c r="Q383" s="353">
        <v>0</v>
      </c>
      <c r="R383" s="353">
        <v>0</v>
      </c>
    </row>
    <row r="384" spans="14:18" x14ac:dyDescent="0.35">
      <c r="N384" s="69" t="s">
        <v>1288</v>
      </c>
      <c r="O384" s="353">
        <v>0</v>
      </c>
      <c r="P384" s="353">
        <v>0</v>
      </c>
      <c r="Q384" s="353">
        <v>0</v>
      </c>
      <c r="R384" s="353">
        <v>0</v>
      </c>
    </row>
    <row r="385" spans="14:18" x14ac:dyDescent="0.35">
      <c r="N385" s="69" t="s">
        <v>1289</v>
      </c>
      <c r="O385" s="353">
        <v>0</v>
      </c>
      <c r="P385" s="353">
        <v>0</v>
      </c>
      <c r="Q385" s="353">
        <v>0</v>
      </c>
      <c r="R385" s="353">
        <v>0</v>
      </c>
    </row>
    <row r="386" spans="14:18" x14ac:dyDescent="0.35">
      <c r="N386" s="69" t="s">
        <v>1290</v>
      </c>
      <c r="O386" s="353">
        <v>0</v>
      </c>
      <c r="P386" s="353">
        <v>0</v>
      </c>
      <c r="Q386" s="353">
        <v>0</v>
      </c>
      <c r="R386" s="353">
        <v>0</v>
      </c>
    </row>
    <row r="387" spans="14:18" x14ac:dyDescent="0.35">
      <c r="N387" s="69" t="s">
        <v>1291</v>
      </c>
      <c r="O387" s="353">
        <v>0</v>
      </c>
      <c r="P387" s="353">
        <v>0</v>
      </c>
      <c r="Q387" s="353">
        <v>0</v>
      </c>
      <c r="R387" s="353">
        <v>0</v>
      </c>
    </row>
    <row r="388" spans="14:18" x14ac:dyDescent="0.35">
      <c r="N388" s="69" t="s">
        <v>1292</v>
      </c>
      <c r="O388" s="353">
        <v>0</v>
      </c>
      <c r="P388" s="353">
        <v>0</v>
      </c>
      <c r="Q388" s="353">
        <v>0</v>
      </c>
      <c r="R388" s="353">
        <v>0</v>
      </c>
    </row>
    <row r="389" spans="14:18" x14ac:dyDescent="0.35">
      <c r="N389" s="69" t="s">
        <v>1293</v>
      </c>
      <c r="O389" s="353">
        <v>0</v>
      </c>
      <c r="P389" s="353">
        <v>0</v>
      </c>
      <c r="Q389" s="353">
        <v>0</v>
      </c>
      <c r="R389" s="353">
        <v>0</v>
      </c>
    </row>
    <row r="390" spans="14:18" x14ac:dyDescent="0.35">
      <c r="N390" s="69" t="s">
        <v>1294</v>
      </c>
      <c r="O390" s="353">
        <v>0</v>
      </c>
      <c r="P390" s="353">
        <v>0</v>
      </c>
      <c r="Q390" s="353">
        <v>0</v>
      </c>
      <c r="R390" s="353">
        <v>0</v>
      </c>
    </row>
    <row r="391" spans="14:18" x14ac:dyDescent="0.35">
      <c r="N391" s="69" t="s">
        <v>1295</v>
      </c>
      <c r="O391" s="353">
        <v>0</v>
      </c>
      <c r="P391" s="353">
        <v>0</v>
      </c>
      <c r="Q391" s="353">
        <v>0</v>
      </c>
      <c r="R391" s="353">
        <v>0</v>
      </c>
    </row>
    <row r="392" spans="14:18" x14ac:dyDescent="0.35">
      <c r="N392" s="69" t="s">
        <v>1296</v>
      </c>
      <c r="O392" s="353">
        <v>0</v>
      </c>
      <c r="P392" s="353">
        <v>0</v>
      </c>
      <c r="Q392" s="353">
        <v>0</v>
      </c>
      <c r="R392" s="353">
        <v>0</v>
      </c>
    </row>
    <row r="393" spans="14:18" x14ac:dyDescent="0.35">
      <c r="N393" s="69" t="s">
        <v>1297</v>
      </c>
      <c r="O393" s="353">
        <v>0</v>
      </c>
      <c r="P393" s="353">
        <v>0</v>
      </c>
      <c r="Q393" s="353">
        <v>0</v>
      </c>
      <c r="R393" s="353">
        <v>0</v>
      </c>
    </row>
    <row r="394" spans="14:18" x14ac:dyDescent="0.35">
      <c r="N394" s="69" t="s">
        <v>1298</v>
      </c>
      <c r="O394" s="353">
        <v>0</v>
      </c>
      <c r="P394" s="353">
        <v>0</v>
      </c>
      <c r="Q394" s="353">
        <v>0</v>
      </c>
      <c r="R394" s="353">
        <v>0</v>
      </c>
    </row>
    <row r="395" spans="14:18" x14ac:dyDescent="0.35">
      <c r="N395" s="69" t="s">
        <v>1299</v>
      </c>
      <c r="O395" s="353">
        <v>0</v>
      </c>
      <c r="P395" s="353">
        <v>0</v>
      </c>
      <c r="Q395" s="353">
        <v>0</v>
      </c>
      <c r="R395" s="353">
        <v>0</v>
      </c>
    </row>
    <row r="396" spans="14:18" x14ac:dyDescent="0.35">
      <c r="N396" s="69" t="s">
        <v>1300</v>
      </c>
      <c r="O396" s="353">
        <v>0</v>
      </c>
      <c r="P396" s="353">
        <v>0</v>
      </c>
      <c r="Q396" s="353">
        <v>0</v>
      </c>
      <c r="R396" s="353">
        <v>0</v>
      </c>
    </row>
    <row r="397" spans="14:18" x14ac:dyDescent="0.35">
      <c r="N397" s="69" t="s">
        <v>1301</v>
      </c>
      <c r="O397" s="353">
        <v>0</v>
      </c>
      <c r="P397" s="353">
        <v>0</v>
      </c>
      <c r="Q397" s="353">
        <v>0</v>
      </c>
      <c r="R397" s="353">
        <v>0</v>
      </c>
    </row>
    <row r="398" spans="14:18" x14ac:dyDescent="0.35">
      <c r="N398" s="69" t="s">
        <v>1302</v>
      </c>
      <c r="O398" s="353">
        <v>0</v>
      </c>
      <c r="P398" s="353">
        <v>0</v>
      </c>
      <c r="Q398" s="353">
        <v>0</v>
      </c>
      <c r="R398" s="353">
        <v>0</v>
      </c>
    </row>
    <row r="399" spans="14:18" x14ac:dyDescent="0.35">
      <c r="N399" s="69" t="s">
        <v>1303</v>
      </c>
      <c r="O399" s="353">
        <v>0</v>
      </c>
      <c r="P399" s="353">
        <v>0</v>
      </c>
      <c r="Q399" s="353">
        <v>0</v>
      </c>
      <c r="R399" s="353">
        <v>0</v>
      </c>
    </row>
    <row r="400" spans="14:18" x14ac:dyDescent="0.35">
      <c r="N400" s="69" t="s">
        <v>1304</v>
      </c>
      <c r="O400" s="353">
        <v>0</v>
      </c>
      <c r="P400" s="353">
        <v>0</v>
      </c>
      <c r="Q400" s="353">
        <v>0</v>
      </c>
      <c r="R400" s="353">
        <v>0</v>
      </c>
    </row>
    <row r="401" spans="14:18" x14ac:dyDescent="0.35">
      <c r="N401" s="69" t="s">
        <v>1305</v>
      </c>
      <c r="O401" s="353">
        <v>0</v>
      </c>
      <c r="P401" s="353">
        <v>0</v>
      </c>
      <c r="Q401" s="353">
        <v>0</v>
      </c>
      <c r="R401" s="353">
        <v>0</v>
      </c>
    </row>
    <row r="402" spans="14:18" x14ac:dyDescent="0.35">
      <c r="N402" s="69" t="s">
        <v>1306</v>
      </c>
      <c r="O402" s="353">
        <v>0</v>
      </c>
      <c r="P402" s="353">
        <v>0</v>
      </c>
      <c r="Q402" s="353">
        <v>0</v>
      </c>
      <c r="R402" s="353">
        <v>0</v>
      </c>
    </row>
    <row r="403" spans="14:18" x14ac:dyDescent="0.35">
      <c r="N403" s="69" t="s">
        <v>1307</v>
      </c>
      <c r="O403" s="353">
        <v>0</v>
      </c>
      <c r="P403" s="353">
        <v>0</v>
      </c>
      <c r="Q403" s="353">
        <v>0</v>
      </c>
      <c r="R403" s="353">
        <v>0</v>
      </c>
    </row>
    <row r="404" spans="14:18" x14ac:dyDescent="0.35">
      <c r="N404" s="69" t="s">
        <v>1308</v>
      </c>
      <c r="O404" s="353">
        <v>0</v>
      </c>
      <c r="P404" s="353">
        <v>0</v>
      </c>
      <c r="Q404" s="353">
        <v>0</v>
      </c>
      <c r="R404" s="353">
        <v>0</v>
      </c>
    </row>
    <row r="405" spans="14:18" x14ac:dyDescent="0.35">
      <c r="N405" s="69" t="s">
        <v>1309</v>
      </c>
      <c r="O405" s="353">
        <v>0</v>
      </c>
      <c r="P405" s="353">
        <v>0</v>
      </c>
      <c r="Q405" s="353">
        <v>0</v>
      </c>
      <c r="R405" s="353">
        <v>0</v>
      </c>
    </row>
    <row r="406" spans="14:18" x14ac:dyDescent="0.35">
      <c r="N406" s="69" t="s">
        <v>1310</v>
      </c>
      <c r="O406" s="353">
        <v>0</v>
      </c>
      <c r="P406" s="353">
        <v>0</v>
      </c>
      <c r="Q406" s="353">
        <v>0</v>
      </c>
      <c r="R406" s="353">
        <v>0</v>
      </c>
    </row>
    <row r="407" spans="14:18" x14ac:dyDescent="0.35">
      <c r="N407" s="69" t="s">
        <v>1311</v>
      </c>
      <c r="O407" s="353">
        <v>0</v>
      </c>
      <c r="P407" s="353">
        <v>0</v>
      </c>
      <c r="Q407" s="353">
        <v>0</v>
      </c>
      <c r="R407" s="353">
        <v>0</v>
      </c>
    </row>
    <row r="408" spans="14:18" x14ac:dyDescent="0.35">
      <c r="N408" s="69" t="s">
        <v>1312</v>
      </c>
      <c r="O408" s="353">
        <v>0</v>
      </c>
      <c r="P408" s="353">
        <v>0</v>
      </c>
      <c r="Q408" s="353">
        <v>0</v>
      </c>
      <c r="R408" s="353">
        <v>0</v>
      </c>
    </row>
    <row r="409" spans="14:18" x14ac:dyDescent="0.35">
      <c r="N409" s="69" t="s">
        <v>1313</v>
      </c>
      <c r="O409" s="353">
        <v>0</v>
      </c>
      <c r="P409" s="353">
        <v>0</v>
      </c>
      <c r="Q409" s="353">
        <v>0</v>
      </c>
      <c r="R409" s="353">
        <v>0</v>
      </c>
    </row>
    <row r="410" spans="14:18" x14ac:dyDescent="0.35">
      <c r="N410" s="69" t="s">
        <v>1314</v>
      </c>
      <c r="O410" s="353">
        <v>0</v>
      </c>
      <c r="P410" s="353">
        <v>0</v>
      </c>
      <c r="Q410" s="353">
        <v>0</v>
      </c>
      <c r="R410" s="353">
        <v>0</v>
      </c>
    </row>
    <row r="411" spans="14:18" x14ac:dyDescent="0.35">
      <c r="N411" s="69" t="s">
        <v>1315</v>
      </c>
      <c r="O411" s="353">
        <v>0</v>
      </c>
      <c r="P411" s="353">
        <v>0</v>
      </c>
      <c r="Q411" s="353">
        <v>0</v>
      </c>
      <c r="R411" s="353">
        <v>0</v>
      </c>
    </row>
    <row r="412" spans="14:18" x14ac:dyDescent="0.35">
      <c r="N412" s="69" t="s">
        <v>1316</v>
      </c>
      <c r="O412" s="353">
        <v>0</v>
      </c>
      <c r="P412" s="353">
        <v>0</v>
      </c>
      <c r="Q412" s="353">
        <v>0</v>
      </c>
      <c r="R412" s="353">
        <v>0</v>
      </c>
    </row>
    <row r="413" spans="14:18" x14ac:dyDescent="0.35">
      <c r="N413" s="69" t="s">
        <v>1317</v>
      </c>
      <c r="O413" s="353">
        <v>0</v>
      </c>
      <c r="P413" s="353">
        <v>0</v>
      </c>
      <c r="Q413" s="353">
        <v>0</v>
      </c>
      <c r="R413" s="353">
        <v>0</v>
      </c>
    </row>
    <row r="414" spans="14:18" x14ac:dyDescent="0.35">
      <c r="N414" s="69" t="s">
        <v>1318</v>
      </c>
      <c r="O414" s="353">
        <v>0</v>
      </c>
      <c r="P414" s="353">
        <v>0</v>
      </c>
      <c r="Q414" s="353">
        <v>0</v>
      </c>
      <c r="R414" s="353">
        <v>0</v>
      </c>
    </row>
    <row r="415" spans="14:18" x14ac:dyDescent="0.35">
      <c r="N415" s="69" t="s">
        <v>1319</v>
      </c>
      <c r="O415" s="353">
        <v>0</v>
      </c>
      <c r="P415" s="353">
        <v>0</v>
      </c>
      <c r="Q415" s="353">
        <v>0</v>
      </c>
      <c r="R415" s="353">
        <v>0</v>
      </c>
    </row>
    <row r="416" spans="14:18" x14ac:dyDescent="0.35">
      <c r="N416" s="69" t="s">
        <v>1320</v>
      </c>
      <c r="O416" s="353">
        <v>0</v>
      </c>
      <c r="P416" s="353">
        <v>0</v>
      </c>
      <c r="Q416" s="353">
        <v>0</v>
      </c>
      <c r="R416" s="353">
        <v>0</v>
      </c>
    </row>
    <row r="417" spans="14:18" x14ac:dyDescent="0.35">
      <c r="N417" s="69" t="s">
        <v>1321</v>
      </c>
      <c r="O417" s="353">
        <v>0</v>
      </c>
      <c r="P417" s="353">
        <v>0</v>
      </c>
      <c r="Q417" s="353">
        <v>0</v>
      </c>
      <c r="R417" s="353">
        <v>0</v>
      </c>
    </row>
    <row r="418" spans="14:18" x14ac:dyDescent="0.35">
      <c r="N418" s="69" t="s">
        <v>1322</v>
      </c>
      <c r="O418" s="353">
        <v>0</v>
      </c>
      <c r="P418" s="353">
        <v>0</v>
      </c>
      <c r="Q418" s="353">
        <v>0</v>
      </c>
      <c r="R418" s="353">
        <v>0</v>
      </c>
    </row>
    <row r="419" spans="14:18" x14ac:dyDescent="0.35">
      <c r="N419" s="69" t="s">
        <v>1323</v>
      </c>
      <c r="O419" s="353">
        <v>0</v>
      </c>
      <c r="P419" s="353">
        <v>0</v>
      </c>
      <c r="Q419" s="353">
        <v>0</v>
      </c>
      <c r="R419" s="353">
        <v>0</v>
      </c>
    </row>
    <row r="420" spans="14:18" x14ac:dyDescent="0.35">
      <c r="N420" s="69" t="s">
        <v>1324</v>
      </c>
      <c r="O420" s="353">
        <v>0</v>
      </c>
      <c r="P420" s="353">
        <v>0</v>
      </c>
      <c r="Q420" s="353">
        <v>0</v>
      </c>
      <c r="R420" s="353">
        <v>0</v>
      </c>
    </row>
    <row r="421" spans="14:18" x14ac:dyDescent="0.35">
      <c r="N421" s="69" t="s">
        <v>1325</v>
      </c>
      <c r="O421" s="353">
        <v>0</v>
      </c>
      <c r="P421" s="353">
        <v>0</v>
      </c>
      <c r="Q421" s="353">
        <v>0</v>
      </c>
      <c r="R421" s="353">
        <v>0</v>
      </c>
    </row>
    <row r="422" spans="14:18" x14ac:dyDescent="0.35">
      <c r="N422" s="69" t="s">
        <v>1326</v>
      </c>
      <c r="O422" s="353">
        <v>0</v>
      </c>
      <c r="P422" s="353">
        <v>0</v>
      </c>
      <c r="Q422" s="353">
        <v>0</v>
      </c>
      <c r="R422" s="353">
        <v>0</v>
      </c>
    </row>
    <row r="423" spans="14:18" x14ac:dyDescent="0.35">
      <c r="N423" s="69" t="s">
        <v>1327</v>
      </c>
      <c r="O423" s="353">
        <v>0</v>
      </c>
      <c r="P423" s="353">
        <v>0</v>
      </c>
      <c r="Q423" s="353">
        <v>0</v>
      </c>
      <c r="R423" s="353">
        <v>0</v>
      </c>
    </row>
    <row r="424" spans="14:18" x14ac:dyDescent="0.35">
      <c r="N424" s="69" t="s">
        <v>1328</v>
      </c>
      <c r="O424" s="353">
        <v>0</v>
      </c>
      <c r="P424" s="353">
        <v>0</v>
      </c>
      <c r="Q424" s="353">
        <v>0</v>
      </c>
      <c r="R424" s="353">
        <v>0</v>
      </c>
    </row>
    <row r="425" spans="14:18" x14ac:dyDescent="0.35">
      <c r="N425" s="69" t="s">
        <v>1329</v>
      </c>
      <c r="O425" s="353">
        <v>0</v>
      </c>
      <c r="P425" s="353">
        <v>0</v>
      </c>
      <c r="Q425" s="353">
        <v>0</v>
      </c>
      <c r="R425" s="353">
        <v>0</v>
      </c>
    </row>
    <row r="426" spans="14:18" x14ac:dyDescent="0.35">
      <c r="N426" s="69" t="s">
        <v>1330</v>
      </c>
      <c r="O426" s="353">
        <v>0</v>
      </c>
      <c r="P426" s="353">
        <v>0</v>
      </c>
      <c r="Q426" s="353">
        <v>0</v>
      </c>
      <c r="R426" s="353">
        <v>0</v>
      </c>
    </row>
    <row r="427" spans="14:18" x14ac:dyDescent="0.35">
      <c r="N427" s="69" t="s">
        <v>1331</v>
      </c>
      <c r="O427" s="353">
        <v>0</v>
      </c>
      <c r="P427" s="353">
        <v>0</v>
      </c>
      <c r="Q427" s="353">
        <v>0</v>
      </c>
      <c r="R427" s="353">
        <v>0</v>
      </c>
    </row>
    <row r="428" spans="14:18" x14ac:dyDescent="0.35">
      <c r="N428" s="69" t="s">
        <v>1332</v>
      </c>
      <c r="O428" s="353">
        <v>0</v>
      </c>
      <c r="P428" s="353">
        <v>0</v>
      </c>
      <c r="Q428" s="353">
        <v>0</v>
      </c>
      <c r="R428" s="353">
        <v>0</v>
      </c>
    </row>
    <row r="429" spans="14:18" x14ac:dyDescent="0.35">
      <c r="N429" s="69" t="s">
        <v>1333</v>
      </c>
      <c r="O429" s="353">
        <v>0</v>
      </c>
      <c r="P429" s="353">
        <v>0</v>
      </c>
      <c r="Q429" s="353">
        <v>0</v>
      </c>
      <c r="R429" s="353">
        <v>0</v>
      </c>
    </row>
    <row r="430" spans="14:18" x14ac:dyDescent="0.35">
      <c r="N430" s="69" t="s">
        <v>1334</v>
      </c>
      <c r="O430" s="353">
        <v>0</v>
      </c>
      <c r="P430" s="353">
        <v>0</v>
      </c>
      <c r="Q430" s="353">
        <v>0</v>
      </c>
      <c r="R430" s="353">
        <v>0</v>
      </c>
    </row>
    <row r="431" spans="14:18" x14ac:dyDescent="0.35">
      <c r="N431" s="69" t="s">
        <v>1335</v>
      </c>
      <c r="O431" s="353">
        <v>0</v>
      </c>
      <c r="P431" s="353">
        <v>0</v>
      </c>
      <c r="Q431" s="353">
        <v>0</v>
      </c>
      <c r="R431" s="353">
        <v>0</v>
      </c>
    </row>
    <row r="432" spans="14:18" x14ac:dyDescent="0.35">
      <c r="N432" s="69" t="s">
        <v>1336</v>
      </c>
      <c r="O432" s="353">
        <v>0</v>
      </c>
      <c r="P432" s="353">
        <v>0</v>
      </c>
      <c r="Q432" s="353">
        <v>0</v>
      </c>
      <c r="R432" s="353">
        <v>0</v>
      </c>
    </row>
    <row r="433" spans="14:18" x14ac:dyDescent="0.35">
      <c r="N433" s="69" t="s">
        <v>1337</v>
      </c>
      <c r="O433" s="353">
        <v>0</v>
      </c>
      <c r="P433" s="353">
        <v>0</v>
      </c>
      <c r="Q433" s="353">
        <v>0</v>
      </c>
      <c r="R433" s="353">
        <v>0</v>
      </c>
    </row>
    <row r="434" spans="14:18" x14ac:dyDescent="0.35">
      <c r="N434" s="69" t="s">
        <v>1338</v>
      </c>
      <c r="O434" s="353">
        <v>0</v>
      </c>
      <c r="P434" s="353">
        <v>0</v>
      </c>
      <c r="Q434" s="353">
        <v>0</v>
      </c>
      <c r="R434" s="353">
        <v>0</v>
      </c>
    </row>
    <row r="435" spans="14:18" x14ac:dyDescent="0.35">
      <c r="N435" s="69" t="s">
        <v>1339</v>
      </c>
      <c r="O435" s="353">
        <v>0</v>
      </c>
      <c r="P435" s="353">
        <v>0</v>
      </c>
      <c r="Q435" s="353">
        <v>0</v>
      </c>
      <c r="R435" s="353">
        <v>0</v>
      </c>
    </row>
    <row r="436" spans="14:18" x14ac:dyDescent="0.35">
      <c r="N436" s="69" t="s">
        <v>1340</v>
      </c>
      <c r="O436" s="353">
        <v>0</v>
      </c>
      <c r="P436" s="353">
        <v>0</v>
      </c>
      <c r="Q436" s="353">
        <v>0</v>
      </c>
      <c r="R436" s="353">
        <v>0</v>
      </c>
    </row>
    <row r="437" spans="14:18" x14ac:dyDescent="0.35">
      <c r="N437" s="69" t="s">
        <v>1341</v>
      </c>
      <c r="O437" s="353">
        <v>0</v>
      </c>
      <c r="P437" s="353">
        <v>0</v>
      </c>
      <c r="Q437" s="353">
        <v>0</v>
      </c>
      <c r="R437" s="353">
        <v>0</v>
      </c>
    </row>
    <row r="438" spans="14:18" x14ac:dyDescent="0.35">
      <c r="N438" s="69" t="s">
        <v>1342</v>
      </c>
      <c r="O438" s="353">
        <v>0</v>
      </c>
      <c r="P438" s="353">
        <v>0</v>
      </c>
      <c r="Q438" s="353">
        <v>0</v>
      </c>
      <c r="R438" s="353">
        <v>0</v>
      </c>
    </row>
    <row r="439" spans="14:18" x14ac:dyDescent="0.35">
      <c r="N439" s="69" t="s">
        <v>1343</v>
      </c>
      <c r="O439" s="353">
        <v>0</v>
      </c>
      <c r="P439" s="353">
        <v>0</v>
      </c>
      <c r="Q439" s="353">
        <v>0</v>
      </c>
      <c r="R439" s="353">
        <v>0</v>
      </c>
    </row>
    <row r="440" spans="14:18" x14ac:dyDescent="0.35">
      <c r="N440" s="69" t="s">
        <v>1344</v>
      </c>
      <c r="O440" s="353">
        <v>0</v>
      </c>
      <c r="P440" s="353">
        <v>0</v>
      </c>
      <c r="Q440" s="353">
        <v>0</v>
      </c>
      <c r="R440" s="353">
        <v>0</v>
      </c>
    </row>
    <row r="441" spans="14:18" x14ac:dyDescent="0.35">
      <c r="N441" s="69" t="s">
        <v>1345</v>
      </c>
      <c r="O441" s="353">
        <v>0</v>
      </c>
      <c r="P441" s="353">
        <v>0</v>
      </c>
      <c r="Q441" s="353">
        <v>0</v>
      </c>
      <c r="R441" s="353">
        <v>0</v>
      </c>
    </row>
    <row r="442" spans="14:18" x14ac:dyDescent="0.35">
      <c r="N442" s="69" t="s">
        <v>1346</v>
      </c>
      <c r="O442" s="353">
        <v>0</v>
      </c>
      <c r="P442" s="353">
        <v>0</v>
      </c>
      <c r="Q442" s="353">
        <v>0</v>
      </c>
      <c r="R442" s="353">
        <v>0</v>
      </c>
    </row>
    <row r="443" spans="14:18" x14ac:dyDescent="0.35">
      <c r="N443" s="69" t="s">
        <v>1347</v>
      </c>
      <c r="O443" s="353">
        <v>0</v>
      </c>
      <c r="P443" s="353">
        <v>0</v>
      </c>
      <c r="Q443" s="353">
        <v>0</v>
      </c>
      <c r="R443" s="353">
        <v>0</v>
      </c>
    </row>
    <row r="444" spans="14:18" x14ac:dyDescent="0.35">
      <c r="N444" s="69" t="s">
        <v>1348</v>
      </c>
      <c r="O444" s="353">
        <v>0</v>
      </c>
      <c r="P444" s="353">
        <v>0</v>
      </c>
      <c r="Q444" s="353">
        <v>0</v>
      </c>
      <c r="R444" s="353">
        <v>0</v>
      </c>
    </row>
    <row r="445" spans="14:18" x14ac:dyDescent="0.35">
      <c r="N445" s="69" t="s">
        <v>1349</v>
      </c>
      <c r="O445" s="353">
        <v>0</v>
      </c>
      <c r="P445" s="353">
        <v>0</v>
      </c>
      <c r="Q445" s="353">
        <v>0</v>
      </c>
      <c r="R445" s="353">
        <v>0</v>
      </c>
    </row>
    <row r="446" spans="14:18" x14ac:dyDescent="0.35">
      <c r="N446" s="69" t="s">
        <v>1350</v>
      </c>
      <c r="O446" s="353">
        <v>0</v>
      </c>
      <c r="P446" s="353">
        <v>0</v>
      </c>
      <c r="Q446" s="353">
        <v>0</v>
      </c>
      <c r="R446" s="353">
        <v>0</v>
      </c>
    </row>
    <row r="447" spans="14:18" x14ac:dyDescent="0.35">
      <c r="N447" s="69" t="s">
        <v>1351</v>
      </c>
      <c r="O447" s="353">
        <v>0</v>
      </c>
      <c r="P447" s="353">
        <v>0</v>
      </c>
      <c r="Q447" s="353">
        <v>0</v>
      </c>
      <c r="R447" s="353">
        <v>0</v>
      </c>
    </row>
    <row r="448" spans="14:18" x14ac:dyDescent="0.35">
      <c r="N448" s="69" t="s">
        <v>1352</v>
      </c>
      <c r="O448" s="353">
        <v>0</v>
      </c>
      <c r="P448" s="353">
        <v>0</v>
      </c>
      <c r="Q448" s="353">
        <v>0</v>
      </c>
      <c r="R448" s="353">
        <v>0</v>
      </c>
    </row>
    <row r="449" spans="14:18" x14ac:dyDescent="0.35">
      <c r="N449" s="69" t="s">
        <v>1353</v>
      </c>
      <c r="O449" s="353">
        <v>0</v>
      </c>
      <c r="P449" s="353">
        <v>0</v>
      </c>
      <c r="Q449" s="353">
        <v>0</v>
      </c>
      <c r="R449" s="353">
        <v>0</v>
      </c>
    </row>
    <row r="450" spans="14:18" x14ac:dyDescent="0.35">
      <c r="N450" s="69" t="s">
        <v>1354</v>
      </c>
      <c r="O450" s="353">
        <v>0</v>
      </c>
      <c r="P450" s="353">
        <v>0</v>
      </c>
      <c r="Q450" s="353">
        <v>0</v>
      </c>
      <c r="R450" s="353">
        <v>0</v>
      </c>
    </row>
    <row r="451" spans="14:18" x14ac:dyDescent="0.35">
      <c r="N451" s="69" t="s">
        <v>1355</v>
      </c>
      <c r="O451" s="353">
        <v>0</v>
      </c>
      <c r="P451" s="353">
        <v>0</v>
      </c>
      <c r="Q451" s="353">
        <v>0</v>
      </c>
      <c r="R451" s="353">
        <v>0</v>
      </c>
    </row>
    <row r="452" spans="14:18" x14ac:dyDescent="0.35">
      <c r="N452" s="69" t="s">
        <v>1356</v>
      </c>
      <c r="O452" s="353">
        <v>0</v>
      </c>
      <c r="P452" s="353">
        <v>0</v>
      </c>
      <c r="Q452" s="353">
        <v>0</v>
      </c>
      <c r="R452" s="353">
        <v>0</v>
      </c>
    </row>
    <row r="453" spans="14:18" x14ac:dyDescent="0.35">
      <c r="N453" s="69" t="s">
        <v>1357</v>
      </c>
      <c r="O453" s="353">
        <v>0</v>
      </c>
      <c r="P453" s="353">
        <v>0</v>
      </c>
      <c r="Q453" s="353">
        <v>0</v>
      </c>
      <c r="R453" s="353">
        <v>0</v>
      </c>
    </row>
    <row r="454" spans="14:18" x14ac:dyDescent="0.35">
      <c r="N454" s="69" t="s">
        <v>1358</v>
      </c>
      <c r="O454" s="353">
        <v>0</v>
      </c>
      <c r="P454" s="353">
        <v>0</v>
      </c>
      <c r="Q454" s="353">
        <v>0</v>
      </c>
      <c r="R454" s="353">
        <v>0</v>
      </c>
    </row>
    <row r="455" spans="14:18" x14ac:dyDescent="0.35">
      <c r="N455" s="69" t="s">
        <v>1359</v>
      </c>
      <c r="O455" s="353">
        <v>0</v>
      </c>
      <c r="P455" s="353">
        <v>0</v>
      </c>
      <c r="Q455" s="353">
        <v>0</v>
      </c>
      <c r="R455" s="353">
        <v>0</v>
      </c>
    </row>
    <row r="456" spans="14:18" x14ac:dyDescent="0.35">
      <c r="N456" s="69" t="s">
        <v>1360</v>
      </c>
      <c r="O456" s="353">
        <v>0</v>
      </c>
      <c r="P456" s="353">
        <v>0</v>
      </c>
      <c r="Q456" s="353">
        <v>0</v>
      </c>
      <c r="R456" s="353">
        <v>0</v>
      </c>
    </row>
    <row r="457" spans="14:18" x14ac:dyDescent="0.35">
      <c r="N457" s="69" t="s">
        <v>1361</v>
      </c>
      <c r="O457" s="353">
        <v>0</v>
      </c>
      <c r="P457" s="353">
        <v>0</v>
      </c>
      <c r="Q457" s="353">
        <v>0</v>
      </c>
      <c r="R457" s="353">
        <v>0</v>
      </c>
    </row>
    <row r="458" spans="14:18" x14ac:dyDescent="0.35">
      <c r="N458" s="69" t="s">
        <v>1362</v>
      </c>
      <c r="O458" s="353">
        <v>0</v>
      </c>
      <c r="P458" s="353">
        <v>0</v>
      </c>
      <c r="Q458" s="353">
        <v>0</v>
      </c>
      <c r="R458" s="353">
        <v>0</v>
      </c>
    </row>
    <row r="459" spans="14:18" x14ac:dyDescent="0.35">
      <c r="N459" s="69" t="s">
        <v>1363</v>
      </c>
      <c r="O459" s="353">
        <v>0</v>
      </c>
      <c r="P459" s="353">
        <v>0</v>
      </c>
      <c r="Q459" s="353">
        <v>0</v>
      </c>
      <c r="R459" s="353">
        <v>0</v>
      </c>
    </row>
    <row r="460" spans="14:18" x14ac:dyDescent="0.35">
      <c r="N460" s="69" t="s">
        <v>1364</v>
      </c>
      <c r="O460" s="353">
        <v>0</v>
      </c>
      <c r="P460" s="353">
        <v>0</v>
      </c>
      <c r="Q460" s="353">
        <v>0</v>
      </c>
      <c r="R460" s="353">
        <v>0</v>
      </c>
    </row>
    <row r="461" spans="14:18" x14ac:dyDescent="0.35">
      <c r="N461" s="69" t="s">
        <v>1365</v>
      </c>
      <c r="O461" s="353">
        <v>0</v>
      </c>
      <c r="P461" s="353">
        <v>0</v>
      </c>
      <c r="Q461" s="353">
        <v>0</v>
      </c>
      <c r="R461" s="353">
        <v>0</v>
      </c>
    </row>
    <row r="462" spans="14:18" x14ac:dyDescent="0.35">
      <c r="N462" s="69" t="s">
        <v>1366</v>
      </c>
      <c r="O462" s="353">
        <v>0</v>
      </c>
      <c r="P462" s="353">
        <v>0</v>
      </c>
      <c r="Q462" s="353">
        <v>0</v>
      </c>
      <c r="R462" s="353">
        <v>0</v>
      </c>
    </row>
    <row r="463" spans="14:18" x14ac:dyDescent="0.35">
      <c r="N463" s="69" t="s">
        <v>1367</v>
      </c>
      <c r="O463" s="353">
        <v>0</v>
      </c>
      <c r="P463" s="353">
        <v>0</v>
      </c>
      <c r="Q463" s="353">
        <v>0</v>
      </c>
      <c r="R463" s="353">
        <v>0</v>
      </c>
    </row>
    <row r="464" spans="14:18" x14ac:dyDescent="0.35">
      <c r="N464" s="69" t="s">
        <v>1368</v>
      </c>
      <c r="O464" s="353">
        <v>0</v>
      </c>
      <c r="P464" s="353">
        <v>0</v>
      </c>
      <c r="Q464" s="353">
        <v>0</v>
      </c>
      <c r="R464" s="353">
        <v>0</v>
      </c>
    </row>
    <row r="465" spans="14:18" x14ac:dyDescent="0.35">
      <c r="N465" s="69" t="s">
        <v>1369</v>
      </c>
      <c r="O465" s="353">
        <v>0</v>
      </c>
      <c r="P465" s="353">
        <v>0</v>
      </c>
      <c r="Q465" s="353">
        <v>0</v>
      </c>
      <c r="R465" s="353">
        <v>0</v>
      </c>
    </row>
    <row r="466" spans="14:18" x14ac:dyDescent="0.35">
      <c r="N466" s="69" t="s">
        <v>1370</v>
      </c>
      <c r="O466" s="353">
        <v>0</v>
      </c>
      <c r="P466" s="353">
        <v>0</v>
      </c>
      <c r="Q466" s="353">
        <v>0</v>
      </c>
      <c r="R466" s="353">
        <v>0</v>
      </c>
    </row>
    <row r="467" spans="14:18" x14ac:dyDescent="0.35">
      <c r="N467" s="69" t="s">
        <v>1371</v>
      </c>
      <c r="O467" s="353">
        <v>0</v>
      </c>
      <c r="P467" s="353">
        <v>0</v>
      </c>
      <c r="Q467" s="353">
        <v>0</v>
      </c>
      <c r="R467" s="353">
        <v>0</v>
      </c>
    </row>
    <row r="468" spans="14:18" x14ac:dyDescent="0.35">
      <c r="N468" s="69" t="s">
        <v>1372</v>
      </c>
      <c r="O468" s="353">
        <v>0</v>
      </c>
      <c r="P468" s="353">
        <v>0</v>
      </c>
      <c r="Q468" s="353">
        <v>0</v>
      </c>
      <c r="R468" s="353">
        <v>0</v>
      </c>
    </row>
    <row r="469" spans="14:18" x14ac:dyDescent="0.35">
      <c r="N469" s="69" t="s">
        <v>1373</v>
      </c>
      <c r="O469" s="353">
        <v>0</v>
      </c>
      <c r="P469" s="353">
        <v>0</v>
      </c>
      <c r="Q469" s="353">
        <v>0</v>
      </c>
      <c r="R469" s="353">
        <v>0</v>
      </c>
    </row>
    <row r="470" spans="14:18" x14ac:dyDescent="0.35">
      <c r="N470" s="69" t="s">
        <v>1374</v>
      </c>
      <c r="O470" s="353">
        <v>0</v>
      </c>
      <c r="P470" s="353">
        <v>0</v>
      </c>
      <c r="Q470" s="353">
        <v>0</v>
      </c>
      <c r="R470" s="353">
        <v>0</v>
      </c>
    </row>
    <row r="471" spans="14:18" x14ac:dyDescent="0.35">
      <c r="N471" s="69" t="s">
        <v>1375</v>
      </c>
      <c r="O471" s="353">
        <v>0</v>
      </c>
      <c r="P471" s="353">
        <v>0</v>
      </c>
      <c r="Q471" s="353">
        <v>0</v>
      </c>
      <c r="R471" s="353">
        <v>0</v>
      </c>
    </row>
    <row r="472" spans="14:18" x14ac:dyDescent="0.35">
      <c r="N472" s="69" t="s">
        <v>1376</v>
      </c>
      <c r="O472" s="353">
        <v>0</v>
      </c>
      <c r="P472" s="353">
        <v>0</v>
      </c>
      <c r="Q472" s="353">
        <v>0</v>
      </c>
      <c r="R472" s="353">
        <v>0</v>
      </c>
    </row>
    <row r="473" spans="14:18" x14ac:dyDescent="0.35">
      <c r="N473" s="69" t="s">
        <v>1377</v>
      </c>
      <c r="O473" s="353">
        <v>0</v>
      </c>
      <c r="P473" s="353">
        <v>0</v>
      </c>
      <c r="Q473" s="353">
        <v>0</v>
      </c>
      <c r="R473" s="353">
        <v>0</v>
      </c>
    </row>
    <row r="474" spans="14:18" x14ac:dyDescent="0.35">
      <c r="N474" s="69" t="s">
        <v>1378</v>
      </c>
      <c r="O474" s="353">
        <v>0</v>
      </c>
      <c r="P474" s="353">
        <v>0</v>
      </c>
      <c r="Q474" s="353">
        <v>0</v>
      </c>
      <c r="R474" s="353">
        <v>0</v>
      </c>
    </row>
    <row r="475" spans="14:18" x14ac:dyDescent="0.35">
      <c r="N475" s="69" t="s">
        <v>1379</v>
      </c>
      <c r="O475" s="353">
        <v>0</v>
      </c>
      <c r="P475" s="353">
        <v>0</v>
      </c>
      <c r="Q475" s="353">
        <v>0</v>
      </c>
      <c r="R475" s="353">
        <v>0</v>
      </c>
    </row>
    <row r="476" spans="14:18" x14ac:dyDescent="0.35">
      <c r="N476" s="69" t="s">
        <v>1380</v>
      </c>
      <c r="O476" s="353">
        <v>0</v>
      </c>
      <c r="P476" s="353">
        <v>0</v>
      </c>
      <c r="Q476" s="353">
        <v>0</v>
      </c>
      <c r="R476" s="353">
        <v>0</v>
      </c>
    </row>
    <row r="477" spans="14:18" x14ac:dyDescent="0.35">
      <c r="N477" s="69" t="s">
        <v>1381</v>
      </c>
      <c r="O477" s="353">
        <v>0</v>
      </c>
      <c r="P477" s="353">
        <v>0</v>
      </c>
      <c r="Q477" s="353">
        <v>0</v>
      </c>
      <c r="R477" s="353">
        <v>0</v>
      </c>
    </row>
    <row r="478" spans="14:18" x14ac:dyDescent="0.35">
      <c r="N478" s="69" t="s">
        <v>1382</v>
      </c>
      <c r="O478" s="353">
        <v>0</v>
      </c>
      <c r="P478" s="353">
        <v>0</v>
      </c>
      <c r="Q478" s="353">
        <v>0</v>
      </c>
      <c r="R478" s="353">
        <v>0</v>
      </c>
    </row>
    <row r="479" spans="14:18" x14ac:dyDescent="0.35">
      <c r="N479" s="69" t="s">
        <v>1383</v>
      </c>
      <c r="O479" s="353">
        <v>0</v>
      </c>
      <c r="P479" s="353">
        <v>0</v>
      </c>
      <c r="Q479" s="353">
        <v>0</v>
      </c>
      <c r="R479" s="353">
        <v>0</v>
      </c>
    </row>
    <row r="480" spans="14:18" x14ac:dyDescent="0.35">
      <c r="N480" s="69" t="s">
        <v>1384</v>
      </c>
      <c r="O480" s="353">
        <v>0</v>
      </c>
      <c r="P480" s="353">
        <v>0</v>
      </c>
      <c r="Q480" s="353">
        <v>0</v>
      </c>
      <c r="R480" s="353">
        <v>0</v>
      </c>
    </row>
    <row r="481" spans="14:18" x14ac:dyDescent="0.35">
      <c r="N481" s="69" t="s">
        <v>1385</v>
      </c>
      <c r="O481" s="353">
        <v>0</v>
      </c>
      <c r="P481" s="353">
        <v>0</v>
      </c>
      <c r="Q481" s="353">
        <v>0</v>
      </c>
      <c r="R481" s="353">
        <v>0</v>
      </c>
    </row>
    <row r="482" spans="14:18" x14ac:dyDescent="0.35">
      <c r="N482" s="69" t="s">
        <v>1386</v>
      </c>
      <c r="O482" s="353">
        <v>0</v>
      </c>
      <c r="P482" s="353">
        <v>0</v>
      </c>
      <c r="Q482" s="353">
        <v>0</v>
      </c>
      <c r="R482" s="353">
        <v>0</v>
      </c>
    </row>
    <row r="483" spans="14:18" x14ac:dyDescent="0.35">
      <c r="N483" s="69" t="s">
        <v>1387</v>
      </c>
      <c r="O483" s="353">
        <v>0</v>
      </c>
      <c r="P483" s="353">
        <v>0</v>
      </c>
      <c r="Q483" s="353">
        <v>0</v>
      </c>
      <c r="R483" s="353">
        <v>0</v>
      </c>
    </row>
    <row r="484" spans="14:18" x14ac:dyDescent="0.35">
      <c r="N484" s="69" t="s">
        <v>1388</v>
      </c>
      <c r="O484" s="353">
        <v>0</v>
      </c>
      <c r="P484" s="353">
        <v>0</v>
      </c>
      <c r="Q484" s="353">
        <v>0</v>
      </c>
      <c r="R484" s="353">
        <v>0</v>
      </c>
    </row>
    <row r="485" spans="14:18" x14ac:dyDescent="0.35">
      <c r="N485" s="69" t="s">
        <v>1389</v>
      </c>
      <c r="O485" s="353">
        <v>0</v>
      </c>
      <c r="P485" s="353">
        <v>0</v>
      </c>
      <c r="Q485" s="353">
        <v>0</v>
      </c>
      <c r="R485" s="353">
        <v>0</v>
      </c>
    </row>
    <row r="486" spans="14:18" x14ac:dyDescent="0.35">
      <c r="N486" s="69" t="s">
        <v>1390</v>
      </c>
      <c r="O486" s="353">
        <v>0</v>
      </c>
      <c r="P486" s="353">
        <v>0</v>
      </c>
      <c r="Q486" s="353">
        <v>0</v>
      </c>
      <c r="R486" s="353">
        <v>0</v>
      </c>
    </row>
    <row r="487" spans="14:18" x14ac:dyDescent="0.35">
      <c r="N487" s="69" t="s">
        <v>1391</v>
      </c>
      <c r="O487" s="353">
        <v>0</v>
      </c>
      <c r="P487" s="353">
        <v>0</v>
      </c>
      <c r="Q487" s="353">
        <v>0</v>
      </c>
      <c r="R487" s="353">
        <v>0</v>
      </c>
    </row>
    <row r="488" spans="14:18" x14ac:dyDescent="0.35">
      <c r="N488" s="69" t="s">
        <v>1392</v>
      </c>
      <c r="O488" s="353">
        <v>0</v>
      </c>
      <c r="P488" s="353">
        <v>0</v>
      </c>
      <c r="Q488" s="353">
        <v>0</v>
      </c>
      <c r="R488" s="353">
        <v>0</v>
      </c>
    </row>
    <row r="489" spans="14:18" x14ac:dyDescent="0.35">
      <c r="N489" s="69" t="s">
        <v>1393</v>
      </c>
      <c r="O489" s="353">
        <v>0</v>
      </c>
      <c r="P489" s="353">
        <v>0</v>
      </c>
      <c r="Q489" s="353">
        <v>0</v>
      </c>
      <c r="R489" s="353">
        <v>0</v>
      </c>
    </row>
    <row r="490" spans="14:18" x14ac:dyDescent="0.35">
      <c r="N490" s="69" t="s">
        <v>1394</v>
      </c>
      <c r="O490" s="353">
        <v>0</v>
      </c>
      <c r="P490" s="353">
        <v>0</v>
      </c>
      <c r="Q490" s="353">
        <v>0</v>
      </c>
      <c r="R490" s="353">
        <v>0</v>
      </c>
    </row>
    <row r="491" spans="14:18" x14ac:dyDescent="0.35">
      <c r="N491" s="69" t="s">
        <v>1395</v>
      </c>
      <c r="O491" s="353">
        <v>0</v>
      </c>
      <c r="P491" s="353">
        <v>0</v>
      </c>
      <c r="Q491" s="353">
        <v>0</v>
      </c>
      <c r="R491" s="353">
        <v>0</v>
      </c>
    </row>
    <row r="492" spans="14:18" x14ac:dyDescent="0.35">
      <c r="N492" s="69" t="s">
        <v>1396</v>
      </c>
      <c r="O492" s="353">
        <v>0</v>
      </c>
      <c r="P492" s="353">
        <v>0</v>
      </c>
      <c r="Q492" s="353">
        <v>0</v>
      </c>
      <c r="R492" s="353">
        <v>0</v>
      </c>
    </row>
    <row r="493" spans="14:18" x14ac:dyDescent="0.35">
      <c r="N493" s="69" t="s">
        <v>1397</v>
      </c>
      <c r="O493" s="353">
        <v>0</v>
      </c>
      <c r="P493" s="353">
        <v>0</v>
      </c>
      <c r="Q493" s="353">
        <v>0</v>
      </c>
      <c r="R493" s="353">
        <v>0</v>
      </c>
    </row>
    <row r="494" spans="14:18" x14ac:dyDescent="0.35">
      <c r="N494" s="69" t="s">
        <v>1398</v>
      </c>
      <c r="O494" s="353">
        <v>0</v>
      </c>
      <c r="P494" s="353">
        <v>0</v>
      </c>
      <c r="Q494" s="353">
        <v>0</v>
      </c>
      <c r="R494" s="353">
        <v>0</v>
      </c>
    </row>
    <row r="495" spans="14:18" x14ac:dyDescent="0.35">
      <c r="N495" s="69" t="s">
        <v>1399</v>
      </c>
      <c r="O495" s="353">
        <v>0</v>
      </c>
      <c r="P495" s="353">
        <v>0</v>
      </c>
      <c r="Q495" s="353">
        <v>0</v>
      </c>
      <c r="R495" s="353">
        <v>0</v>
      </c>
    </row>
    <row r="496" spans="14:18" x14ac:dyDescent="0.35">
      <c r="N496" s="69" t="s">
        <v>1400</v>
      </c>
      <c r="O496" s="353">
        <v>0</v>
      </c>
      <c r="P496" s="353">
        <v>0</v>
      </c>
      <c r="Q496" s="353">
        <v>0</v>
      </c>
      <c r="R496" s="353">
        <v>0</v>
      </c>
    </row>
    <row r="497" spans="14:18" x14ac:dyDescent="0.35">
      <c r="N497" s="69" t="s">
        <v>1401</v>
      </c>
      <c r="O497" s="353">
        <v>0</v>
      </c>
      <c r="P497" s="353">
        <v>0</v>
      </c>
      <c r="Q497" s="353">
        <v>0</v>
      </c>
      <c r="R497" s="353">
        <v>0</v>
      </c>
    </row>
    <row r="498" spans="14:18" x14ac:dyDescent="0.35">
      <c r="N498" s="69" t="s">
        <v>1402</v>
      </c>
      <c r="O498" s="353">
        <v>0</v>
      </c>
      <c r="P498" s="353">
        <v>0</v>
      </c>
      <c r="Q498" s="353">
        <v>0</v>
      </c>
      <c r="R498" s="353">
        <v>0</v>
      </c>
    </row>
    <row r="499" spans="14:18" x14ac:dyDescent="0.35">
      <c r="N499" s="69" t="s">
        <v>1403</v>
      </c>
      <c r="O499" s="353">
        <v>0</v>
      </c>
      <c r="P499" s="353">
        <v>0</v>
      </c>
      <c r="Q499" s="353">
        <v>0</v>
      </c>
      <c r="R499" s="353">
        <v>0</v>
      </c>
    </row>
    <row r="500" spans="14:18" x14ac:dyDescent="0.35">
      <c r="N500" s="69" t="s">
        <v>1404</v>
      </c>
      <c r="O500" s="353">
        <v>0</v>
      </c>
      <c r="P500" s="353">
        <v>0</v>
      </c>
      <c r="Q500" s="353">
        <v>0</v>
      </c>
      <c r="R500" s="353">
        <v>0</v>
      </c>
    </row>
    <row r="501" spans="14:18" x14ac:dyDescent="0.35">
      <c r="N501" s="69" t="s">
        <v>1405</v>
      </c>
      <c r="O501" s="353">
        <v>0</v>
      </c>
      <c r="P501" s="353">
        <v>0</v>
      </c>
      <c r="Q501" s="353">
        <v>0</v>
      </c>
      <c r="R501" s="353">
        <v>0</v>
      </c>
    </row>
    <row r="502" spans="14:18" x14ac:dyDescent="0.35">
      <c r="N502" s="69" t="s">
        <v>1406</v>
      </c>
      <c r="O502" s="353">
        <v>0</v>
      </c>
      <c r="P502" s="353">
        <v>0</v>
      </c>
      <c r="Q502" s="353">
        <v>0</v>
      </c>
      <c r="R502" s="353">
        <v>0</v>
      </c>
    </row>
    <row r="503" spans="14:18" x14ac:dyDescent="0.35">
      <c r="N503" s="69" t="s">
        <v>1407</v>
      </c>
      <c r="O503" s="353">
        <v>0</v>
      </c>
      <c r="P503" s="353">
        <v>0</v>
      </c>
      <c r="Q503" s="353">
        <v>0</v>
      </c>
      <c r="R503" s="353">
        <v>0</v>
      </c>
    </row>
    <row r="504" spans="14:18" x14ac:dyDescent="0.35">
      <c r="N504" s="69" t="s">
        <v>1408</v>
      </c>
      <c r="O504" s="353">
        <v>0</v>
      </c>
      <c r="P504" s="353">
        <v>0</v>
      </c>
      <c r="Q504" s="353">
        <v>0</v>
      </c>
      <c r="R504" s="353">
        <v>0</v>
      </c>
    </row>
    <row r="505" spans="14:18" x14ac:dyDescent="0.35">
      <c r="N505" s="69" t="s">
        <v>1409</v>
      </c>
      <c r="O505" s="353">
        <v>0</v>
      </c>
      <c r="P505" s="353">
        <v>0</v>
      </c>
      <c r="Q505" s="353">
        <v>0</v>
      </c>
      <c r="R505" s="353">
        <v>0</v>
      </c>
    </row>
    <row r="506" spans="14:18" x14ac:dyDescent="0.35">
      <c r="N506" s="69" t="s">
        <v>1410</v>
      </c>
      <c r="O506" s="353">
        <v>0</v>
      </c>
      <c r="P506" s="353">
        <v>0</v>
      </c>
      <c r="Q506" s="353">
        <v>0</v>
      </c>
      <c r="R506" s="353">
        <v>0</v>
      </c>
    </row>
    <row r="507" spans="14:18" x14ac:dyDescent="0.35">
      <c r="N507" s="69" t="s">
        <v>1411</v>
      </c>
      <c r="O507" s="353">
        <v>0</v>
      </c>
      <c r="P507" s="353">
        <v>0</v>
      </c>
      <c r="Q507" s="353">
        <v>0</v>
      </c>
      <c r="R507" s="353">
        <v>0</v>
      </c>
    </row>
    <row r="508" spans="14:18" x14ac:dyDescent="0.35">
      <c r="N508" s="69" t="s">
        <v>1412</v>
      </c>
      <c r="O508" s="353">
        <v>0</v>
      </c>
      <c r="P508" s="353">
        <v>0</v>
      </c>
      <c r="Q508" s="353">
        <v>0</v>
      </c>
      <c r="R508" s="353">
        <v>0</v>
      </c>
    </row>
    <row r="509" spans="14:18" x14ac:dyDescent="0.35">
      <c r="N509" s="69" t="s">
        <v>1413</v>
      </c>
      <c r="O509" s="353">
        <v>0</v>
      </c>
      <c r="P509" s="353">
        <v>0</v>
      </c>
      <c r="Q509" s="353">
        <v>0</v>
      </c>
      <c r="R509" s="353">
        <v>0</v>
      </c>
    </row>
    <row r="510" spans="14:18" x14ac:dyDescent="0.35">
      <c r="N510" s="69" t="s">
        <v>1414</v>
      </c>
      <c r="O510" s="353">
        <v>0</v>
      </c>
      <c r="P510" s="353">
        <v>0</v>
      </c>
      <c r="Q510" s="353">
        <v>0</v>
      </c>
      <c r="R510" s="353">
        <v>0</v>
      </c>
    </row>
    <row r="511" spans="14:18" x14ac:dyDescent="0.35">
      <c r="N511" s="69" t="s">
        <v>1415</v>
      </c>
      <c r="O511" s="353">
        <v>0</v>
      </c>
      <c r="P511" s="353">
        <v>0</v>
      </c>
      <c r="Q511" s="353">
        <v>0</v>
      </c>
      <c r="R511" s="353">
        <v>0</v>
      </c>
    </row>
    <row r="512" spans="14:18" x14ac:dyDescent="0.35">
      <c r="N512" s="69" t="s">
        <v>1416</v>
      </c>
      <c r="O512" s="353">
        <v>0</v>
      </c>
      <c r="P512" s="353">
        <v>0</v>
      </c>
      <c r="Q512" s="353">
        <v>0</v>
      </c>
      <c r="R512" s="353">
        <v>0</v>
      </c>
    </row>
    <row r="513" spans="14:18" x14ac:dyDescent="0.35">
      <c r="N513" s="69" t="s">
        <v>1417</v>
      </c>
      <c r="O513" s="353">
        <v>0</v>
      </c>
      <c r="P513" s="353">
        <v>0</v>
      </c>
      <c r="Q513" s="353">
        <v>0</v>
      </c>
      <c r="R513" s="353">
        <v>0</v>
      </c>
    </row>
    <row r="514" spans="14:18" x14ac:dyDescent="0.35">
      <c r="N514" s="69" t="s">
        <v>1418</v>
      </c>
      <c r="O514" s="353">
        <v>0</v>
      </c>
      <c r="P514" s="353">
        <v>0</v>
      </c>
      <c r="Q514" s="353">
        <v>0</v>
      </c>
      <c r="R514" s="353">
        <v>0</v>
      </c>
    </row>
    <row r="515" spans="14:18" x14ac:dyDescent="0.35">
      <c r="N515" s="69" t="s">
        <v>1419</v>
      </c>
      <c r="O515" s="353">
        <v>0</v>
      </c>
      <c r="P515" s="353">
        <v>0</v>
      </c>
      <c r="Q515" s="353">
        <v>0</v>
      </c>
      <c r="R515" s="353">
        <v>0</v>
      </c>
    </row>
    <row r="516" spans="14:18" x14ac:dyDescent="0.35">
      <c r="N516" s="69" t="s">
        <v>1420</v>
      </c>
      <c r="O516" s="353">
        <v>0</v>
      </c>
      <c r="P516" s="353">
        <v>0</v>
      </c>
      <c r="Q516" s="353">
        <v>0</v>
      </c>
      <c r="R516" s="353">
        <v>0</v>
      </c>
    </row>
    <row r="517" spans="14:18" x14ac:dyDescent="0.35">
      <c r="N517" s="69" t="s">
        <v>1421</v>
      </c>
      <c r="O517" s="353">
        <v>0</v>
      </c>
      <c r="P517" s="353">
        <v>0</v>
      </c>
      <c r="Q517" s="353">
        <v>0</v>
      </c>
      <c r="R517" s="353">
        <v>0</v>
      </c>
    </row>
    <row r="518" spans="14:18" x14ac:dyDescent="0.35">
      <c r="N518" s="69" t="s">
        <v>1422</v>
      </c>
      <c r="O518" s="353">
        <v>0</v>
      </c>
      <c r="P518" s="353">
        <v>0</v>
      </c>
      <c r="Q518" s="353">
        <v>0</v>
      </c>
      <c r="R518" s="353">
        <v>0</v>
      </c>
    </row>
    <row r="519" spans="14:18" x14ac:dyDescent="0.35">
      <c r="N519" s="69" t="s">
        <v>1423</v>
      </c>
      <c r="O519" s="353">
        <v>0</v>
      </c>
      <c r="P519" s="353">
        <v>0</v>
      </c>
      <c r="Q519" s="353">
        <v>0</v>
      </c>
      <c r="R519" s="353">
        <v>0</v>
      </c>
    </row>
    <row r="520" spans="14:18" x14ac:dyDescent="0.35">
      <c r="N520" s="69" t="s">
        <v>1424</v>
      </c>
      <c r="O520" s="353">
        <v>0</v>
      </c>
      <c r="P520" s="353">
        <v>0</v>
      </c>
      <c r="Q520" s="353">
        <v>0</v>
      </c>
      <c r="R520" s="353">
        <v>0</v>
      </c>
    </row>
    <row r="521" spans="14:18" x14ac:dyDescent="0.35">
      <c r="N521" s="69" t="s">
        <v>1425</v>
      </c>
      <c r="O521" s="353">
        <v>0</v>
      </c>
      <c r="P521" s="353">
        <v>0</v>
      </c>
      <c r="Q521" s="353">
        <v>0</v>
      </c>
      <c r="R521" s="353">
        <v>0</v>
      </c>
    </row>
    <row r="522" spans="14:18" x14ac:dyDescent="0.35">
      <c r="N522" s="69" t="s">
        <v>1426</v>
      </c>
      <c r="O522" s="353">
        <v>0</v>
      </c>
      <c r="P522" s="353">
        <v>0</v>
      </c>
      <c r="Q522" s="353">
        <v>0</v>
      </c>
      <c r="R522" s="353">
        <v>0</v>
      </c>
    </row>
    <row r="523" spans="14:18" x14ac:dyDescent="0.35">
      <c r="N523" s="69" t="s">
        <v>1427</v>
      </c>
      <c r="O523" s="353">
        <v>0</v>
      </c>
      <c r="P523" s="353">
        <v>0</v>
      </c>
      <c r="Q523" s="353">
        <v>0</v>
      </c>
      <c r="R523" s="353">
        <v>0</v>
      </c>
    </row>
    <row r="524" spans="14:18" x14ac:dyDescent="0.35">
      <c r="N524" s="69" t="s">
        <v>1428</v>
      </c>
      <c r="O524" s="353">
        <v>0</v>
      </c>
      <c r="P524" s="353">
        <v>0</v>
      </c>
      <c r="Q524" s="353">
        <v>0</v>
      </c>
      <c r="R524" s="353">
        <v>0</v>
      </c>
    </row>
    <row r="525" spans="14:18" x14ac:dyDescent="0.35">
      <c r="N525" s="69" t="s">
        <v>1429</v>
      </c>
      <c r="O525" s="353">
        <v>0</v>
      </c>
      <c r="P525" s="353">
        <v>0</v>
      </c>
      <c r="Q525" s="353">
        <v>0</v>
      </c>
      <c r="R525" s="353">
        <v>0</v>
      </c>
    </row>
    <row r="526" spans="14:18" x14ac:dyDescent="0.35">
      <c r="N526" s="69" t="s">
        <v>1430</v>
      </c>
      <c r="O526" s="353">
        <v>0</v>
      </c>
      <c r="P526" s="353">
        <v>0</v>
      </c>
      <c r="Q526" s="353">
        <v>0</v>
      </c>
      <c r="R526" s="353">
        <v>0</v>
      </c>
    </row>
    <row r="527" spans="14:18" x14ac:dyDescent="0.35">
      <c r="N527" s="69" t="s">
        <v>1431</v>
      </c>
      <c r="O527" s="353">
        <v>0</v>
      </c>
      <c r="P527" s="353">
        <v>0</v>
      </c>
      <c r="Q527" s="353">
        <v>0</v>
      </c>
      <c r="R527" s="353">
        <v>0</v>
      </c>
    </row>
    <row r="528" spans="14:18" x14ac:dyDescent="0.35">
      <c r="N528" s="69" t="s">
        <v>1432</v>
      </c>
      <c r="O528" s="353">
        <v>0</v>
      </c>
      <c r="P528" s="353">
        <v>0</v>
      </c>
      <c r="Q528" s="353">
        <v>0</v>
      </c>
      <c r="R528" s="353">
        <v>0</v>
      </c>
    </row>
    <row r="529" spans="14:18" x14ac:dyDescent="0.35">
      <c r="N529" s="69" t="s">
        <v>1433</v>
      </c>
      <c r="O529" s="353">
        <v>0</v>
      </c>
      <c r="P529" s="353">
        <v>0</v>
      </c>
      <c r="Q529" s="353">
        <v>0</v>
      </c>
      <c r="R529" s="353">
        <v>0</v>
      </c>
    </row>
    <row r="530" spans="14:18" x14ac:dyDescent="0.35">
      <c r="N530" s="69" t="s">
        <v>1434</v>
      </c>
      <c r="O530" s="353">
        <v>0</v>
      </c>
      <c r="P530" s="353">
        <v>0</v>
      </c>
      <c r="Q530" s="353">
        <v>0</v>
      </c>
      <c r="R530" s="353">
        <v>0</v>
      </c>
    </row>
    <row r="531" spans="14:18" x14ac:dyDescent="0.35">
      <c r="N531" s="69" t="s">
        <v>1435</v>
      </c>
      <c r="O531" s="353">
        <v>0</v>
      </c>
      <c r="P531" s="353">
        <v>0</v>
      </c>
      <c r="Q531" s="353">
        <v>0</v>
      </c>
      <c r="R531" s="353">
        <v>0</v>
      </c>
    </row>
    <row r="532" spans="14:18" x14ac:dyDescent="0.35">
      <c r="N532" s="69" t="s">
        <v>1436</v>
      </c>
      <c r="O532" s="353">
        <v>0</v>
      </c>
      <c r="P532" s="353">
        <v>0</v>
      </c>
      <c r="Q532" s="353">
        <v>0</v>
      </c>
      <c r="R532" s="353">
        <v>0</v>
      </c>
    </row>
    <row r="533" spans="14:18" x14ac:dyDescent="0.35">
      <c r="N533" s="69" t="s">
        <v>1437</v>
      </c>
      <c r="O533" s="353">
        <v>0</v>
      </c>
      <c r="P533" s="353">
        <v>0</v>
      </c>
      <c r="Q533" s="353">
        <v>0</v>
      </c>
      <c r="R533" s="353">
        <v>0</v>
      </c>
    </row>
    <row r="534" spans="14:18" x14ac:dyDescent="0.35">
      <c r="N534" s="69" t="s">
        <v>1438</v>
      </c>
      <c r="O534" s="353">
        <v>0</v>
      </c>
      <c r="P534" s="353">
        <v>0</v>
      </c>
      <c r="Q534" s="353">
        <v>0</v>
      </c>
      <c r="R534" s="353">
        <v>0</v>
      </c>
    </row>
    <row r="535" spans="14:18" x14ac:dyDescent="0.35">
      <c r="N535" s="69" t="s">
        <v>1439</v>
      </c>
      <c r="O535" s="353">
        <v>0</v>
      </c>
      <c r="P535" s="353">
        <v>0</v>
      </c>
      <c r="Q535" s="353">
        <v>0</v>
      </c>
      <c r="R535" s="353">
        <v>0</v>
      </c>
    </row>
    <row r="536" spans="14:18" x14ac:dyDescent="0.35">
      <c r="N536" s="69" t="s">
        <v>1440</v>
      </c>
      <c r="O536" s="353">
        <v>0</v>
      </c>
      <c r="P536" s="353">
        <v>0</v>
      </c>
      <c r="Q536" s="353">
        <v>0</v>
      </c>
      <c r="R536" s="353">
        <v>0</v>
      </c>
    </row>
    <row r="537" spans="14:18" x14ac:dyDescent="0.35">
      <c r="N537" s="69" t="s">
        <v>1441</v>
      </c>
      <c r="O537" s="353">
        <v>0</v>
      </c>
      <c r="P537" s="353">
        <v>0</v>
      </c>
      <c r="Q537" s="353">
        <v>0</v>
      </c>
      <c r="R537" s="353">
        <v>0</v>
      </c>
    </row>
    <row r="538" spans="14:18" x14ac:dyDescent="0.35">
      <c r="N538" s="69" t="s">
        <v>1442</v>
      </c>
      <c r="O538" s="353">
        <v>0</v>
      </c>
      <c r="P538" s="353">
        <v>0</v>
      </c>
      <c r="Q538" s="353">
        <v>0</v>
      </c>
      <c r="R538" s="353">
        <v>0</v>
      </c>
    </row>
    <row r="539" spans="14:18" x14ac:dyDescent="0.35">
      <c r="N539" s="69" t="s">
        <v>1443</v>
      </c>
      <c r="O539" s="353">
        <v>0</v>
      </c>
      <c r="P539" s="353">
        <v>0</v>
      </c>
      <c r="Q539" s="353">
        <v>0</v>
      </c>
      <c r="R539" s="353">
        <v>0</v>
      </c>
    </row>
    <row r="540" spans="14:18" x14ac:dyDescent="0.35">
      <c r="N540" s="69" t="s">
        <v>1444</v>
      </c>
      <c r="O540" s="353">
        <v>0</v>
      </c>
      <c r="P540" s="353">
        <v>0</v>
      </c>
      <c r="Q540" s="353">
        <v>0</v>
      </c>
      <c r="R540" s="353">
        <v>0</v>
      </c>
    </row>
    <row r="541" spans="14:18" x14ac:dyDescent="0.35">
      <c r="N541" s="69" t="s">
        <v>1445</v>
      </c>
      <c r="O541" s="353">
        <v>0</v>
      </c>
      <c r="P541" s="353">
        <v>0</v>
      </c>
      <c r="Q541" s="353">
        <v>0</v>
      </c>
      <c r="R541" s="353">
        <v>0</v>
      </c>
    </row>
    <row r="542" spans="14:18" x14ac:dyDescent="0.35">
      <c r="N542" s="69" t="s">
        <v>1446</v>
      </c>
      <c r="O542" s="353">
        <v>0</v>
      </c>
      <c r="P542" s="353">
        <v>0</v>
      </c>
      <c r="Q542" s="353">
        <v>0</v>
      </c>
      <c r="R542" s="353">
        <v>0</v>
      </c>
    </row>
    <row r="543" spans="14:18" x14ac:dyDescent="0.35">
      <c r="N543" s="69" t="s">
        <v>1447</v>
      </c>
      <c r="O543" s="353">
        <v>0</v>
      </c>
      <c r="P543" s="353">
        <v>0</v>
      </c>
      <c r="Q543" s="353">
        <v>0</v>
      </c>
      <c r="R543" s="353">
        <v>0</v>
      </c>
    </row>
    <row r="544" spans="14:18" x14ac:dyDescent="0.35">
      <c r="N544" s="69" t="s">
        <v>1448</v>
      </c>
      <c r="O544" s="353">
        <v>0</v>
      </c>
      <c r="P544" s="353">
        <v>0</v>
      </c>
      <c r="Q544" s="353">
        <v>0</v>
      </c>
      <c r="R544" s="353">
        <v>0</v>
      </c>
    </row>
    <row r="545" spans="14:18" x14ac:dyDescent="0.35">
      <c r="N545" s="69" t="s">
        <v>1449</v>
      </c>
      <c r="O545" s="353">
        <v>0</v>
      </c>
      <c r="P545" s="353">
        <v>0</v>
      </c>
      <c r="Q545" s="353">
        <v>0</v>
      </c>
      <c r="R545" s="353">
        <v>0</v>
      </c>
    </row>
    <row r="546" spans="14:18" x14ac:dyDescent="0.35">
      <c r="N546" s="69" t="s">
        <v>1450</v>
      </c>
      <c r="O546" s="353">
        <v>0</v>
      </c>
      <c r="P546" s="353">
        <v>0</v>
      </c>
      <c r="Q546" s="353">
        <v>0</v>
      </c>
      <c r="R546" s="353">
        <v>0</v>
      </c>
    </row>
    <row r="547" spans="14:18" x14ac:dyDescent="0.35">
      <c r="N547" s="69" t="s">
        <v>1451</v>
      </c>
      <c r="O547" s="353">
        <v>0</v>
      </c>
      <c r="P547" s="353">
        <v>0</v>
      </c>
      <c r="Q547" s="353">
        <v>0</v>
      </c>
      <c r="R547" s="353">
        <v>0</v>
      </c>
    </row>
    <row r="548" spans="14:18" x14ac:dyDescent="0.35">
      <c r="N548" s="69" t="s">
        <v>1452</v>
      </c>
      <c r="O548" s="353">
        <v>0</v>
      </c>
      <c r="P548" s="353">
        <v>0</v>
      </c>
      <c r="Q548" s="353">
        <v>0</v>
      </c>
      <c r="R548" s="353">
        <v>0</v>
      </c>
    </row>
    <row r="549" spans="14:18" x14ac:dyDescent="0.35">
      <c r="N549" s="69" t="s">
        <v>1453</v>
      </c>
      <c r="O549" s="353">
        <v>0</v>
      </c>
      <c r="P549" s="353">
        <v>0</v>
      </c>
      <c r="Q549" s="353">
        <v>0</v>
      </c>
      <c r="R549" s="353">
        <v>0</v>
      </c>
    </row>
    <row r="550" spans="14:18" x14ac:dyDescent="0.35">
      <c r="N550" s="69" t="s">
        <v>1454</v>
      </c>
      <c r="O550" s="353">
        <v>0</v>
      </c>
      <c r="P550" s="353">
        <v>-4.8465363121735811E-12</v>
      </c>
      <c r="Q550" s="353">
        <v>-6.8942895555433794E-12</v>
      </c>
      <c r="R550" s="353">
        <v>-1.1740825867716961E-11</v>
      </c>
    </row>
    <row r="551" spans="14:18" x14ac:dyDescent="0.35">
      <c r="N551" s="74" t="s">
        <v>0</v>
      </c>
      <c r="O551" s="354">
        <v>10396843.693863941</v>
      </c>
      <c r="P551" s="354">
        <v>3103299.0027147336</v>
      </c>
      <c r="Q551" s="354">
        <v>2350082.3340013404</v>
      </c>
      <c r="R551" s="354">
        <v>15850225.03058001</v>
      </c>
    </row>
  </sheetData>
  <mergeCells count="12">
    <mergeCell ref="N3:R3"/>
    <mergeCell ref="G10:K10"/>
    <mergeCell ref="G12:K12"/>
    <mergeCell ref="G19:K19"/>
    <mergeCell ref="G23:K23"/>
    <mergeCell ref="G39:K39"/>
    <mergeCell ref="C38:E38"/>
    <mergeCell ref="C39:E39"/>
    <mergeCell ref="C40:E40"/>
    <mergeCell ref="B3:E3"/>
    <mergeCell ref="B4:E4"/>
    <mergeCell ref="C37:E37"/>
  </mergeCells>
  <pageMargins left="0.7" right="0.7" top="0.75" bottom="0.75" header="0.3" footer="0.3"/>
  <pageSetup scale="74" orientation="portrait" horizontalDpi="1200" verticalDpi="1200" r:id="rId1"/>
  <headerFooter>
    <oddHeader>&amp;A</oddHeader>
    <oddFooter>Page &amp;P of &amp;N</oddFooter>
  </headerFooter>
  <ignoredErrors>
    <ignoredError sqref="E10 E14 E21 E29:E30 E32:E3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C000-3169-40CC-842A-25F2420ABCD7}">
  <sheetPr>
    <tabColor theme="9"/>
  </sheetPr>
  <dimension ref="A1:R45"/>
  <sheetViews>
    <sheetView zoomScale="74" zoomScaleNormal="90" workbookViewId="0">
      <selection activeCell="G22" sqref="G22"/>
    </sheetView>
  </sheetViews>
  <sheetFormatPr defaultRowHeight="14.5" x14ac:dyDescent="0.35"/>
  <cols>
    <col min="5" max="5" width="3.26953125" customWidth="1"/>
    <col min="6" max="6" width="14.81640625" customWidth="1"/>
    <col min="7" max="7" width="18.1796875" customWidth="1"/>
    <col min="8" max="8" width="16.08984375" customWidth="1"/>
    <col min="9" max="9" width="18.08984375" customWidth="1"/>
    <col min="10" max="10" width="26.6328125" customWidth="1"/>
    <col min="11" max="11" width="26.08984375" customWidth="1"/>
    <col min="12" max="12" width="9.08984375" customWidth="1"/>
    <col min="13" max="13" width="9.6328125" customWidth="1"/>
    <col min="14" max="14" width="19.54296875" customWidth="1"/>
    <col min="16" max="16" width="11.6328125" customWidth="1"/>
    <col min="17" max="17" width="19.6328125" customWidth="1"/>
    <col min="18" max="18" width="27.08984375" customWidth="1"/>
  </cols>
  <sheetData>
    <row r="1" spans="1:18" x14ac:dyDescent="0.35">
      <c r="A1" s="282" t="s">
        <v>871</v>
      </c>
      <c r="B1" s="282"/>
      <c r="C1" s="282"/>
      <c r="D1" s="282"/>
      <c r="E1" s="282"/>
      <c r="F1" s="282"/>
      <c r="G1" s="282"/>
      <c r="H1" s="282"/>
      <c r="I1" s="282"/>
      <c r="J1" s="282"/>
      <c r="K1" s="282"/>
      <c r="L1" s="282"/>
      <c r="M1" s="282"/>
      <c r="N1" s="282"/>
      <c r="O1" s="282"/>
      <c r="P1" s="282"/>
      <c r="Q1" s="282"/>
      <c r="R1" s="282"/>
    </row>
    <row r="2" spans="1:18" ht="15" thickBot="1" x14ac:dyDescent="0.4">
      <c r="A2" s="283"/>
      <c r="B2" s="283"/>
      <c r="C2" s="283"/>
      <c r="D2" s="283"/>
      <c r="E2" s="283"/>
      <c r="F2" s="283"/>
      <c r="G2" s="283"/>
      <c r="H2" s="283"/>
      <c r="I2" s="283"/>
      <c r="J2" s="283"/>
      <c r="K2" s="283"/>
      <c r="L2" s="283"/>
      <c r="M2" s="283"/>
      <c r="N2" s="283"/>
      <c r="O2" s="283"/>
      <c r="P2" s="283"/>
      <c r="Q2" s="283"/>
      <c r="R2" s="283"/>
    </row>
    <row r="3" spans="1:18" ht="18.5" thickTop="1" thickBot="1" x14ac:dyDescent="0.4">
      <c r="A3" s="288"/>
      <c r="B3" s="289"/>
      <c r="C3" s="289"/>
      <c r="D3" s="289"/>
      <c r="E3" s="289"/>
      <c r="F3" s="290"/>
      <c r="G3" s="285" t="s">
        <v>870</v>
      </c>
      <c r="H3" s="286"/>
      <c r="I3" s="286"/>
      <c r="J3" s="286"/>
      <c r="K3" s="287"/>
      <c r="L3" s="294" t="s">
        <v>872</v>
      </c>
      <c r="M3" s="295"/>
      <c r="N3" s="295"/>
      <c r="O3" s="295"/>
      <c r="P3" s="295"/>
      <c r="Q3" s="295"/>
      <c r="R3" s="296"/>
    </row>
    <row r="4" spans="1:18" ht="26.5" thickBot="1" x14ac:dyDescent="0.4">
      <c r="A4" s="284" t="s">
        <v>865</v>
      </c>
      <c r="B4" s="284"/>
      <c r="C4" s="284"/>
      <c r="D4" s="284"/>
      <c r="E4" s="284"/>
      <c r="F4" s="249" t="s">
        <v>866</v>
      </c>
      <c r="G4" s="254" t="s">
        <v>890</v>
      </c>
      <c r="H4" s="254" t="s">
        <v>867</v>
      </c>
      <c r="I4" s="255" t="s">
        <v>869</v>
      </c>
      <c r="J4" s="254" t="s">
        <v>18</v>
      </c>
      <c r="K4" s="254" t="s">
        <v>868</v>
      </c>
      <c r="L4" s="352" t="s">
        <v>874</v>
      </c>
      <c r="M4" s="352"/>
      <c r="N4" s="254" t="s">
        <v>3</v>
      </c>
      <c r="O4" s="352" t="s">
        <v>875</v>
      </c>
      <c r="P4" s="352"/>
      <c r="Q4" s="254" t="s">
        <v>3</v>
      </c>
      <c r="R4" s="254" t="s">
        <v>873</v>
      </c>
    </row>
    <row r="5" spans="1:18" ht="15" thickBot="1" x14ac:dyDescent="0.4">
      <c r="A5" s="281" t="s">
        <v>877</v>
      </c>
      <c r="B5" s="281"/>
      <c r="C5" s="281"/>
      <c r="D5" s="281"/>
      <c r="E5" s="281"/>
      <c r="F5" s="250" t="s">
        <v>876</v>
      </c>
      <c r="G5" s="251">
        <f>'Route 228 Development Opps'!E9</f>
        <v>14769208.26</v>
      </c>
      <c r="H5" s="252">
        <f>'Route 228 Development Opps'!B9</f>
        <v>86.844463426313894</v>
      </c>
      <c r="I5" s="252">
        <f>'Route 228 Development Opps'!B10+'Route 228 Development Opps'!B11</f>
        <v>56.3379872415085</v>
      </c>
      <c r="J5" s="256">
        <f>'Route 228 Development Opps'!E16</f>
        <v>6346039</v>
      </c>
      <c r="K5" s="251">
        <f>'Route 228 Development Opps'!B34+'Route 228 Development Opps'!C34+'Route 228 Development Opps'!D34+'Route 228 Development Opps'!E34</f>
        <v>198081.66326087268</v>
      </c>
      <c r="L5" s="292" t="s">
        <v>891</v>
      </c>
      <c r="M5" s="292"/>
      <c r="N5" s="253" t="s">
        <v>891</v>
      </c>
      <c r="O5" s="292" t="s">
        <v>891</v>
      </c>
      <c r="P5" s="292"/>
      <c r="Q5" s="253" t="s">
        <v>891</v>
      </c>
      <c r="R5" s="253" t="s">
        <v>891</v>
      </c>
    </row>
    <row r="6" spans="1:18" ht="15" thickBot="1" x14ac:dyDescent="0.4">
      <c r="A6" s="281" t="s">
        <v>878</v>
      </c>
      <c r="B6" s="281"/>
      <c r="C6" s="281"/>
      <c r="D6" s="281"/>
      <c r="E6" s="281"/>
      <c r="F6" s="250" t="s">
        <v>888</v>
      </c>
      <c r="G6" s="256">
        <f>'Route 228 Development Opps'!F56</f>
        <v>287023210</v>
      </c>
      <c r="H6" s="257">
        <f>'Route 228 Development Opps'!B66</f>
        <v>1738.26233878218</v>
      </c>
      <c r="I6" s="257">
        <f>'Route 228 Development Opps'!B67+'Route 228 Development Opps'!B68</f>
        <v>845.43857810783697</v>
      </c>
      <c r="J6" s="256">
        <f>'Route 228 Development Opps'!E73</f>
        <v>118880304</v>
      </c>
      <c r="K6" s="251">
        <f>'Route 228 Development Opps'!B91+'Route 228 Development Opps'!C91+'Route 228 Development Opps'!D91+'Route 228 Development Opps'!E91</f>
        <v>4339108</v>
      </c>
      <c r="L6" s="297">
        <f>'Route 228 Development Opps'!B116</f>
        <v>2490</v>
      </c>
      <c r="M6" s="297"/>
      <c r="N6" s="256">
        <f>'Route 228 Development Opps'!B123</f>
        <v>165741615</v>
      </c>
      <c r="O6" s="297">
        <f>'Route 228 Development Opps'!B117+'Route 228 Development Opps'!B118</f>
        <v>1966.6596576042919</v>
      </c>
      <c r="P6" s="297"/>
      <c r="Q6" s="251">
        <f>'Route 228 Development Opps'!C123+'Route 228 Development Opps'!D123</f>
        <v>76392209</v>
      </c>
      <c r="R6" s="251">
        <f>'Route 228 Development Opps'!B141+'Route 228 Development Opps'!C141+'Route 228 Development Opps'!D141+'Route 228 Development Opps'!E141</f>
        <v>13518572.357451938</v>
      </c>
    </row>
    <row r="7" spans="1:18" ht="15" thickBot="1" x14ac:dyDescent="0.4">
      <c r="A7" s="281" t="s">
        <v>879</v>
      </c>
      <c r="B7" s="281"/>
      <c r="C7" s="281"/>
      <c r="D7" s="281"/>
      <c r="E7" s="281"/>
      <c r="F7" s="250" t="s">
        <v>888</v>
      </c>
      <c r="G7" s="256">
        <f>'Route 228 Development Opps'!C249</f>
        <v>156223555.40874997</v>
      </c>
      <c r="H7" s="257">
        <f>'Route 228 Development Opps'!B253</f>
        <v>1057.8383438677099</v>
      </c>
      <c r="I7" s="252">
        <f>'Route 228 Development Opps'!B254+'Route 228 Development Opps'!B255</f>
        <v>628.62024359377892</v>
      </c>
      <c r="J7" s="256">
        <f>'Route 228 Development Opps'!E260</f>
        <v>73553863</v>
      </c>
      <c r="K7" s="251">
        <f>'Route 228 Development Opps'!B278+'Route 228 Development Opps'!C278+'Route 228 Development Opps'!D278+'Route 228 Development Opps'!E278</f>
        <v>2681439.8755801446</v>
      </c>
      <c r="L7" s="292">
        <f>'Route 228 Development Opps'!B306</f>
        <v>910</v>
      </c>
      <c r="M7" s="292"/>
      <c r="N7" s="251">
        <f>'Route 228 Development Opps'!B313</f>
        <v>31632556</v>
      </c>
      <c r="O7" s="293">
        <f>'Route 228 Development Opps'!B307+'Route 228 Development Opps'!B308</f>
        <v>348.65143507387097</v>
      </c>
      <c r="P7" s="293"/>
      <c r="Q7" s="251">
        <f>'Route 228 Development Opps'!C313+'Route 228 Development Opps'!D313</f>
        <v>13305889</v>
      </c>
      <c r="R7" s="251">
        <f>'Route 228 Development Opps'!B331+'Route 228 Development Opps'!C331+'Route 228 Development Opps'!D331+'Route 228 Development Opps'!E331</f>
        <v>3991587.3295972291</v>
      </c>
    </row>
    <row r="8" spans="1:18" ht="15" thickBot="1" x14ac:dyDescent="0.4">
      <c r="A8" s="281" t="s">
        <v>880</v>
      </c>
      <c r="B8" s="281"/>
      <c r="C8" s="281"/>
      <c r="D8" s="281"/>
      <c r="E8" s="281"/>
      <c r="F8" s="250" t="s">
        <v>889</v>
      </c>
      <c r="G8" s="256">
        <f>'Route 228 Development Opps'!B344</f>
        <v>1407483</v>
      </c>
      <c r="H8" s="252">
        <f>'Route 228 Development Opps'!B348</f>
        <v>10.8971294419509</v>
      </c>
      <c r="I8" s="252">
        <f>'Route 228 Development Opps'!B349+'Route 228 Development Opps'!B350</f>
        <v>4.9614778752098196</v>
      </c>
      <c r="J8" s="256">
        <f>'Route 228 Development Opps'!E355</f>
        <v>746543</v>
      </c>
      <c r="K8" s="251">
        <f>'Route 228 Development Opps'!B373+'Route 228 Development Opps'!C373+'Route 228 Development Opps'!D373+'Route 228 Development Opps'!E373</f>
        <v>27944.722141545542</v>
      </c>
      <c r="L8" s="293">
        <f>'Route 228 Development Opps'!B381</f>
        <v>29</v>
      </c>
      <c r="M8" s="293"/>
      <c r="N8" s="251">
        <f>'Route 228 Development Opps'!B388</f>
        <v>818665</v>
      </c>
      <c r="O8" s="293">
        <f>'Route 228 Development Opps'!B382+'Route 228 Development Opps'!B383</f>
        <v>10.201746303969319</v>
      </c>
      <c r="P8" s="293"/>
      <c r="Q8" s="251">
        <f>'Route 228 Development Opps'!C388+'Route 228 Development Opps'!D388</f>
        <v>400750</v>
      </c>
      <c r="R8" s="251">
        <f>'Route 228 Development Opps'!B406+'Route 228 Development Opps'!C406+'Route 228 Development Opps'!D406+'Route 228 Development Opps'!E406</f>
        <v>185974.67063591062</v>
      </c>
    </row>
    <row r="9" spans="1:18" ht="15" thickBot="1" x14ac:dyDescent="0.4">
      <c r="A9" s="281" t="s">
        <v>881</v>
      </c>
      <c r="B9" s="281"/>
      <c r="C9" s="281"/>
      <c r="D9" s="281"/>
      <c r="E9" s="281"/>
      <c r="F9" s="250" t="s">
        <v>876</v>
      </c>
      <c r="G9" s="256">
        <f>'Route 228 Development Opps'!B417</f>
        <v>1407483</v>
      </c>
      <c r="H9" s="252">
        <f>'Route 228 Development Opps'!B421</f>
        <v>10.8971294419509</v>
      </c>
      <c r="I9" s="252">
        <f>'Route 228 Development Opps'!B422+'Route 228 Development Opps'!B423</f>
        <v>4.9614778752098196</v>
      </c>
      <c r="J9" s="256">
        <f>'Route 228 Development Opps'!E428</f>
        <v>746543</v>
      </c>
      <c r="K9" s="251">
        <f>'Route 228 Development Opps'!B446+'Route 228 Development Opps'!C446+'Route 228 Development Opps'!D446+'Route 228 Development Opps'!E446</f>
        <v>27944.722141545542</v>
      </c>
      <c r="L9" s="293">
        <f>'Route 228 Development Opps'!B454</f>
        <v>29</v>
      </c>
      <c r="M9" s="293"/>
      <c r="N9" s="251">
        <f>'Route 228 Development Opps'!B461</f>
        <v>818665</v>
      </c>
      <c r="O9" s="293">
        <f>'Route 228 Development Opps'!B455+'Route 228 Development Opps'!B456</f>
        <v>10.201746303969319</v>
      </c>
      <c r="P9" s="293"/>
      <c r="Q9" s="251">
        <f>'Route 228 Development Opps'!C461+'Route 228 Development Opps'!D461</f>
        <v>400750</v>
      </c>
      <c r="R9" s="251">
        <f>'Route 228 Development Opps'!B479+'Route 228 Development Opps'!C479+'Route 228 Development Opps'!D479+'Route 228 Development Opps'!E479</f>
        <v>185974.67063591062</v>
      </c>
    </row>
    <row r="10" spans="1:18" ht="15" thickBot="1" x14ac:dyDescent="0.4">
      <c r="A10" s="281" t="s">
        <v>882</v>
      </c>
      <c r="B10" s="281"/>
      <c r="C10" s="281"/>
      <c r="D10" s="281"/>
      <c r="E10" s="281"/>
      <c r="F10" s="250" t="s">
        <v>887</v>
      </c>
      <c r="G10" s="256">
        <f>'Route 228 Development Opps'!B515</f>
        <v>8666086.2313999999</v>
      </c>
      <c r="H10" s="252">
        <f>'Route 228 Development Opps'!B519</f>
        <v>22.190044308715098</v>
      </c>
      <c r="I10" s="252">
        <f>'Route 228 Development Opps'!B520+'Route 228 Development Opps'!B521</f>
        <v>10.10315739333876</v>
      </c>
      <c r="J10" s="256">
        <f>'Route 228 Development Opps'!E526</f>
        <v>1520201</v>
      </c>
      <c r="K10" s="251">
        <f>'Route 228 Development Opps'!B544+'Route 228 Development Opps'!C544+'Route 228 Development Opps'!D544+'Route 228 Development Opps'!E544</f>
        <v>56904.400911087803</v>
      </c>
      <c r="L10" s="293">
        <f>'Route 228 Development Opps'!B554</f>
        <v>57</v>
      </c>
      <c r="M10" s="293"/>
      <c r="N10" s="251">
        <f>'Route 228 Development Opps'!B561</f>
        <v>1381934</v>
      </c>
      <c r="O10" s="293">
        <f>'Route 228 Development Opps'!B555+'Route 228 Development Opps'!B556</f>
        <v>16.062799632369909</v>
      </c>
      <c r="P10" s="293"/>
      <c r="Q10" s="251">
        <f>'Route 228 Development Opps'!C561+'Route 228 Development Opps'!D561</f>
        <v>645502</v>
      </c>
      <c r="R10" s="251">
        <f>'Route 228 Development Opps'!B579+'Route 228 Development Opps'!C579+'Route 228 Development Opps'!D579+'Route 228 Development Opps'!E579</f>
        <v>279321.95760442491</v>
      </c>
    </row>
    <row r="11" spans="1:18" ht="15" thickBot="1" x14ac:dyDescent="0.4">
      <c r="A11" s="281" t="s">
        <v>883</v>
      </c>
      <c r="B11" s="281"/>
      <c r="C11" s="281"/>
      <c r="D11" s="281"/>
      <c r="E11" s="281"/>
      <c r="F11" s="250" t="s">
        <v>887</v>
      </c>
      <c r="G11" s="256">
        <f>'Route 228 Development Opps'!B627</f>
        <v>10717999.04575</v>
      </c>
      <c r="H11" s="252">
        <f>'Route 228 Development Opps'!B631</f>
        <v>42.819071873829898</v>
      </c>
      <c r="I11" s="252">
        <f>'Route 228 Development Opps'!B632+'Route 228 Development Opps'!B633</f>
        <v>21.391696344291152</v>
      </c>
      <c r="J11" s="256">
        <f>'Route 228 Development Opps'!E638</f>
        <v>2926262</v>
      </c>
      <c r="K11" s="251">
        <f>'Route 228 Development Opps'!B656+'Route 228 Development Opps'!C656+'Route 228 Development Opps'!D656+'Route 228 Development Opps'!E656</f>
        <v>105644.80374076511</v>
      </c>
      <c r="L11" s="293">
        <f>'Route 228 Development Opps'!B668</f>
        <v>94</v>
      </c>
      <c r="M11" s="293"/>
      <c r="N11" s="251">
        <f>'Route 228 Development Opps'!B675</f>
        <v>4987672</v>
      </c>
      <c r="O11" s="293">
        <f>'Route 228 Development Opps'!B669+'Route 228 Development Opps'!B670</f>
        <v>44.487998125522502</v>
      </c>
      <c r="P11" s="293"/>
      <c r="Q11" s="251">
        <f>'Route 228 Development Opps'!C675+'Route 228 Development Opps'!D675</f>
        <v>1750213</v>
      </c>
      <c r="R11" s="251">
        <f>'Route 228 Development Opps'!B693+'Route 228 Development Opps'!C693+'Route 228 Development Opps'!D693+'Route 228 Development Opps'!E693</f>
        <v>451373.38561653835</v>
      </c>
    </row>
    <row r="12" spans="1:18" ht="15" thickBot="1" x14ac:dyDescent="0.4">
      <c r="A12" s="281" t="s">
        <v>884</v>
      </c>
      <c r="B12" s="281"/>
      <c r="C12" s="281"/>
      <c r="D12" s="281"/>
      <c r="E12" s="281"/>
      <c r="F12" s="250" t="s">
        <v>887</v>
      </c>
      <c r="G12" s="256">
        <f>'Route 228 Development Opps'!B719</f>
        <v>2012184.6516499999</v>
      </c>
      <c r="H12" s="252">
        <f>'Route 228 Development Opps'!B723</f>
        <v>9.1915203356221298</v>
      </c>
      <c r="I12" s="252">
        <f>'Route 228 Development Opps'!B724+'Route 228 Development Opps'!B725</f>
        <v>4.1849117263092799</v>
      </c>
      <c r="J12" s="256">
        <f>'Route 228 Development Opps'!E730</f>
        <v>629695</v>
      </c>
      <c r="K12" s="251">
        <f>'Route 228 Development Opps'!B748+'Route 228 Development Opps'!C748+'Route 228 Development Opps'!D748+'Route 228 Development Opps'!E748</f>
        <v>23570.838962651203</v>
      </c>
      <c r="L12" s="293">
        <f>'Route 228 Development Opps'!B757</f>
        <v>25</v>
      </c>
      <c r="M12" s="293"/>
      <c r="N12" s="251">
        <f>'Route 228 Development Opps'!B764</f>
        <v>716154</v>
      </c>
      <c r="O12" s="293">
        <f>'Route 228 Development Opps'!B758+'Route 228 Development Opps'!B759</f>
        <v>8.5552937067582491</v>
      </c>
      <c r="P12" s="293"/>
      <c r="Q12" s="251">
        <f>'Route 228 Development Opps'!C764+'Route 228 Development Opps'!D764</f>
        <v>336243</v>
      </c>
      <c r="R12" s="251">
        <f>'Route 228 Development Opps'!B782+'Route 228 Development Opps'!C782+'Route 228 Development Opps'!D782+'Route 228 Development Opps'!E782</f>
        <v>157770.8405592184</v>
      </c>
    </row>
    <row r="13" spans="1:18" ht="15" thickBot="1" x14ac:dyDescent="0.4">
      <c r="A13" s="281" t="s">
        <v>885</v>
      </c>
      <c r="B13" s="281"/>
      <c r="C13" s="281"/>
      <c r="D13" s="281"/>
      <c r="E13" s="281"/>
      <c r="F13" s="250" t="s">
        <v>887</v>
      </c>
      <c r="G13" s="256">
        <f>'Route 228 Development Opps'!B797</f>
        <v>5524763.3145000003</v>
      </c>
      <c r="H13" s="252">
        <f>'Route 228 Development Opps'!B801</f>
        <v>39.867382431506499</v>
      </c>
      <c r="I13" s="252">
        <f>'Route 228 Development Opps'!B802+'Route 228 Development Opps'!B803</f>
        <v>21.288499097435299</v>
      </c>
      <c r="J13" s="256">
        <f>'Route 228 Development Opps'!E808</f>
        <v>2615496</v>
      </c>
      <c r="K13" s="251">
        <f>'Route 228 Development Opps'!B826+'Route 228 Development Opps'!C826+'Route 228 Development Opps'!D826+'Route 228 Development Opps'!E826</f>
        <v>96707.636665028462</v>
      </c>
      <c r="L13" s="293">
        <f>'Route 228 Development Opps'!B835</f>
        <v>90</v>
      </c>
      <c r="M13" s="293"/>
      <c r="N13" s="251">
        <f>'Route 228 Development Opps'!B842</f>
        <v>2574343</v>
      </c>
      <c r="O13" s="293">
        <f>'Route 228 Development Opps'!B836+'Route 228 Development Opps'!B837</f>
        <v>31.533025872142098</v>
      </c>
      <c r="P13" s="293"/>
      <c r="Q13" s="251">
        <f>'Route 228 Development Opps'!C842+'Route 228 Development Opps'!D842</f>
        <v>1235561</v>
      </c>
      <c r="R13" s="251">
        <f>'Route 228 Development Opps'!B860+'Route 228 Development Opps'!C860+'Route 228 Development Opps'!D860+'Route 228 Development Opps'!E860</f>
        <v>578263.64804378781</v>
      </c>
    </row>
    <row r="14" spans="1:18" ht="15" thickBot="1" x14ac:dyDescent="0.4">
      <c r="A14" s="281" t="s">
        <v>886</v>
      </c>
      <c r="B14" s="281"/>
      <c r="C14" s="281"/>
      <c r="D14" s="281"/>
      <c r="E14" s="281"/>
      <c r="F14" s="250" t="s">
        <v>887</v>
      </c>
      <c r="G14" s="256">
        <f>'Route 228 Development Opps'!B903</f>
        <v>4430020.04691</v>
      </c>
      <c r="H14" s="252">
        <f>'Route 228 Development Opps'!B907</f>
        <v>25.046435152182902</v>
      </c>
      <c r="I14" s="252">
        <f>'Route 228 Development Opps'!B908+'Route 228 Development Opps'!B909</f>
        <v>11.403676034354429</v>
      </c>
      <c r="J14" s="256">
        <f>'Route 228 Development Opps'!E914</f>
        <v>1715887</v>
      </c>
      <c r="K14" s="251">
        <f>'Route 228 Development Opps'!B932+'Route 228 Development Opps'!C932+'Route 228 Development Opps'!D932+'Route 228 Development Opps'!E932</f>
        <v>64229.360744232108</v>
      </c>
      <c r="L14" s="293">
        <f>'Route 228 Development Opps'!B942</f>
        <v>54</v>
      </c>
      <c r="M14" s="293"/>
      <c r="N14" s="251">
        <f>'Route 228 Development Opps'!B949</f>
        <v>1969538</v>
      </c>
      <c r="O14" s="293">
        <f>'Route 228 Development Opps'!B943+'Route 228 Development Opps'!B944</f>
        <v>27.8735480154565</v>
      </c>
      <c r="P14" s="293"/>
      <c r="Q14" s="251">
        <f>'Route 228 Development Opps'!C949+'Route 228 Development Opps'!D949</f>
        <v>1083802</v>
      </c>
      <c r="R14" s="251">
        <f>'Route 228 Development Opps'!B967+'Route 228 Development Opps'!C967+'Route 228 Development Opps'!D967+'Route 228 Development Opps'!E967</f>
        <v>378640.28364457563</v>
      </c>
    </row>
    <row r="15" spans="1:18" ht="15" thickBot="1" x14ac:dyDescent="0.4">
      <c r="A15" s="291" t="s">
        <v>729</v>
      </c>
      <c r="B15" s="291"/>
      <c r="C15" s="291"/>
      <c r="D15" s="291"/>
      <c r="E15" s="291"/>
      <c r="F15" s="259"/>
      <c r="G15" s="260">
        <f>SUM(G5:G14)</f>
        <v>492181992.95895994</v>
      </c>
      <c r="H15" s="261">
        <f>SUM(H5:H14)</f>
        <v>3043.8538590619614</v>
      </c>
      <c r="I15" s="262">
        <f>SUM(I5:I14)</f>
        <v>1608.6917052892729</v>
      </c>
      <c r="J15" s="260">
        <f>SUM(J5:J14)</f>
        <v>209680833</v>
      </c>
      <c r="K15" s="260">
        <f>SUM(K5:K14)</f>
        <v>7621576.0241478719</v>
      </c>
      <c r="L15" s="299">
        <f>SUM(L6:M14)</f>
        <v>3778</v>
      </c>
      <c r="M15" s="300"/>
      <c r="N15" s="260">
        <f>SUM(N6:N14)</f>
        <v>210641142</v>
      </c>
      <c r="O15" s="299">
        <f>SUM(O6:P14)</f>
        <v>2464.2272506383506</v>
      </c>
      <c r="P15" s="300"/>
      <c r="Q15" s="260">
        <f>SUM(Q6:Q14)</f>
        <v>95550919</v>
      </c>
      <c r="R15" s="260">
        <f>SUM(R6:R14)</f>
        <v>19727479.143789526</v>
      </c>
    </row>
    <row r="16" spans="1:18" s="258" customFormat="1" x14ac:dyDescent="0.35">
      <c r="L16" s="301"/>
      <c r="M16" s="301"/>
      <c r="O16" s="302"/>
      <c r="P16" s="302"/>
    </row>
    <row r="17" spans="12:16" s="258" customFormat="1" x14ac:dyDescent="0.35">
      <c r="L17" s="301"/>
      <c r="M17" s="301"/>
      <c r="O17" s="302"/>
      <c r="P17" s="302"/>
    </row>
    <row r="18" spans="12:16" s="258" customFormat="1" x14ac:dyDescent="0.35">
      <c r="L18" s="301"/>
      <c r="M18" s="301"/>
      <c r="O18" s="302"/>
      <c r="P18" s="302"/>
    </row>
    <row r="19" spans="12:16" s="258" customFormat="1" x14ac:dyDescent="0.35">
      <c r="L19" s="298"/>
      <c r="M19" s="298"/>
      <c r="O19" s="298"/>
      <c r="P19" s="298"/>
    </row>
    <row r="20" spans="12:16" s="258" customFormat="1" x14ac:dyDescent="0.35">
      <c r="L20" s="298"/>
      <c r="M20" s="298"/>
      <c r="O20" s="298"/>
      <c r="P20" s="298"/>
    </row>
    <row r="21" spans="12:16" s="258" customFormat="1" x14ac:dyDescent="0.35">
      <c r="L21" s="298"/>
      <c r="M21" s="298"/>
      <c r="O21" s="298"/>
      <c r="P21" s="298"/>
    </row>
    <row r="22" spans="12:16" s="258" customFormat="1" x14ac:dyDescent="0.35">
      <c r="L22" s="298"/>
      <c r="M22" s="298"/>
      <c r="O22" s="298"/>
      <c r="P22" s="298"/>
    </row>
    <row r="23" spans="12:16" s="258" customFormat="1" x14ac:dyDescent="0.35">
      <c r="L23" s="298"/>
      <c r="M23" s="298"/>
      <c r="O23" s="298"/>
      <c r="P23" s="298"/>
    </row>
    <row r="24" spans="12:16" s="258" customFormat="1" x14ac:dyDescent="0.35">
      <c r="L24" s="298"/>
      <c r="M24" s="298"/>
      <c r="O24" s="298"/>
      <c r="P24" s="298"/>
    </row>
    <row r="25" spans="12:16" s="258" customFormat="1" x14ac:dyDescent="0.35">
      <c r="L25" s="298"/>
      <c r="M25" s="298"/>
      <c r="O25" s="298"/>
      <c r="P25" s="298"/>
    </row>
    <row r="26" spans="12:16" s="258" customFormat="1" x14ac:dyDescent="0.35">
      <c r="L26" s="298"/>
      <c r="M26" s="298"/>
      <c r="O26" s="298"/>
      <c r="P26" s="298"/>
    </row>
    <row r="27" spans="12:16" s="258" customFormat="1" x14ac:dyDescent="0.35">
      <c r="O27" s="298"/>
      <c r="P27" s="298"/>
    </row>
    <row r="28" spans="12:16" s="258" customFormat="1" x14ac:dyDescent="0.35">
      <c r="O28" s="298"/>
      <c r="P28" s="298"/>
    </row>
    <row r="29" spans="12:16" s="258" customFormat="1" x14ac:dyDescent="0.35">
      <c r="O29" s="298"/>
      <c r="P29" s="298"/>
    </row>
    <row r="30" spans="12:16" s="258" customFormat="1" x14ac:dyDescent="0.35">
      <c r="O30" s="298"/>
      <c r="P30" s="298"/>
    </row>
    <row r="31" spans="12:16" s="258" customFormat="1" x14ac:dyDescent="0.35">
      <c r="O31" s="298"/>
      <c r="P31" s="298"/>
    </row>
    <row r="32" spans="12:16" x14ac:dyDescent="0.35">
      <c r="O32" s="303"/>
      <c r="P32" s="303"/>
    </row>
    <row r="33" spans="15:16" x14ac:dyDescent="0.35">
      <c r="O33" s="303"/>
      <c r="P33" s="303"/>
    </row>
    <row r="34" spans="15:16" x14ac:dyDescent="0.35">
      <c r="O34" s="303"/>
      <c r="P34" s="303"/>
    </row>
    <row r="35" spans="15:16" x14ac:dyDescent="0.35">
      <c r="O35" s="303"/>
      <c r="P35" s="303"/>
    </row>
    <row r="36" spans="15:16" x14ac:dyDescent="0.35">
      <c r="O36" s="303"/>
      <c r="P36" s="303"/>
    </row>
    <row r="37" spans="15:16" x14ac:dyDescent="0.35">
      <c r="O37" s="303"/>
      <c r="P37" s="303"/>
    </row>
    <row r="38" spans="15:16" x14ac:dyDescent="0.35">
      <c r="O38" s="303"/>
      <c r="P38" s="303"/>
    </row>
    <row r="39" spans="15:16" x14ac:dyDescent="0.35">
      <c r="O39" s="303"/>
      <c r="P39" s="303"/>
    </row>
    <row r="40" spans="15:16" x14ac:dyDescent="0.35">
      <c r="O40" s="303"/>
      <c r="P40" s="303"/>
    </row>
    <row r="41" spans="15:16" x14ac:dyDescent="0.35">
      <c r="O41" s="303"/>
      <c r="P41" s="303"/>
    </row>
    <row r="42" spans="15:16" x14ac:dyDescent="0.35">
      <c r="O42" s="303"/>
      <c r="P42" s="303"/>
    </row>
    <row r="43" spans="15:16" x14ac:dyDescent="0.35">
      <c r="O43" s="303"/>
      <c r="P43" s="303"/>
    </row>
    <row r="44" spans="15:16" x14ac:dyDescent="0.35">
      <c r="O44" s="303"/>
      <c r="P44" s="303"/>
    </row>
    <row r="45" spans="15:16" x14ac:dyDescent="0.35">
      <c r="O45" s="303"/>
      <c r="P45" s="303"/>
    </row>
  </sheetData>
  <mergeCells count="81">
    <mergeCell ref="O45:P45"/>
    <mergeCell ref="O34:P34"/>
    <mergeCell ref="O35:P35"/>
    <mergeCell ref="O36:P36"/>
    <mergeCell ref="O37:P37"/>
    <mergeCell ref="O38:P38"/>
    <mergeCell ref="O39:P39"/>
    <mergeCell ref="O40:P40"/>
    <mergeCell ref="O41:P41"/>
    <mergeCell ref="O42:P42"/>
    <mergeCell ref="O43:P43"/>
    <mergeCell ref="O44:P44"/>
    <mergeCell ref="O33:P33"/>
    <mergeCell ref="O22:P22"/>
    <mergeCell ref="O23:P23"/>
    <mergeCell ref="O24:P24"/>
    <mergeCell ref="O25:P25"/>
    <mergeCell ref="O26:P26"/>
    <mergeCell ref="O27:P27"/>
    <mergeCell ref="O28:P28"/>
    <mergeCell ref="O29:P29"/>
    <mergeCell ref="O30:P30"/>
    <mergeCell ref="O31:P31"/>
    <mergeCell ref="O32:P32"/>
    <mergeCell ref="L24:M24"/>
    <mergeCell ref="L25:M25"/>
    <mergeCell ref="L26:M26"/>
    <mergeCell ref="O21:P21"/>
    <mergeCell ref="O10:P10"/>
    <mergeCell ref="O11:P11"/>
    <mergeCell ref="O12:P12"/>
    <mergeCell ref="O13:P13"/>
    <mergeCell ref="O14:P14"/>
    <mergeCell ref="O15:P15"/>
    <mergeCell ref="O16:P16"/>
    <mergeCell ref="O17:P17"/>
    <mergeCell ref="O18:P18"/>
    <mergeCell ref="O19:P19"/>
    <mergeCell ref="O20:P20"/>
    <mergeCell ref="O7:P7"/>
    <mergeCell ref="O8:P8"/>
    <mergeCell ref="O9:P9"/>
    <mergeCell ref="L22:M22"/>
    <mergeCell ref="L23:M23"/>
    <mergeCell ref="L21:M21"/>
    <mergeCell ref="L10:M10"/>
    <mergeCell ref="L11:M11"/>
    <mergeCell ref="L12:M12"/>
    <mergeCell ref="L13:M13"/>
    <mergeCell ref="L14:M14"/>
    <mergeCell ref="L15:M15"/>
    <mergeCell ref="L16:M16"/>
    <mergeCell ref="L17:M17"/>
    <mergeCell ref="L18:M18"/>
    <mergeCell ref="L19:M19"/>
    <mergeCell ref="L20:M20"/>
    <mergeCell ref="L7:M7"/>
    <mergeCell ref="L8:M8"/>
    <mergeCell ref="L9:M9"/>
    <mergeCell ref="A13:E13"/>
    <mergeCell ref="A14:E14"/>
    <mergeCell ref="A15:E15"/>
    <mergeCell ref="A7:E7"/>
    <mergeCell ref="A8:E8"/>
    <mergeCell ref="A9:E9"/>
    <mergeCell ref="A10:E10"/>
    <mergeCell ref="A11:E11"/>
    <mergeCell ref="A12:E12"/>
    <mergeCell ref="A6:E6"/>
    <mergeCell ref="A1:R2"/>
    <mergeCell ref="A4:E4"/>
    <mergeCell ref="G3:K3"/>
    <mergeCell ref="A3:F3"/>
    <mergeCell ref="A5:E5"/>
    <mergeCell ref="L3:R3"/>
    <mergeCell ref="L4:M4"/>
    <mergeCell ref="O4:P4"/>
    <mergeCell ref="L5:M5"/>
    <mergeCell ref="L6:M6"/>
    <mergeCell ref="O5:P5"/>
    <mergeCell ref="O6:P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7B01-B50A-4702-9C2A-150E34160D6F}">
  <sheetPr>
    <pageSetUpPr fitToPage="1"/>
  </sheetPr>
  <dimension ref="A1:I979"/>
  <sheetViews>
    <sheetView zoomScale="39" zoomScaleNormal="60" workbookViewId="0">
      <selection activeCell="A967" sqref="A967"/>
    </sheetView>
  </sheetViews>
  <sheetFormatPr defaultRowHeight="14.5" x14ac:dyDescent="0.35"/>
  <cols>
    <col min="1" max="1" width="65.6328125" customWidth="1"/>
    <col min="2" max="2" width="34.7265625" customWidth="1"/>
    <col min="3" max="3" width="29.26953125" customWidth="1"/>
    <col min="4" max="4" width="39" customWidth="1"/>
    <col min="5" max="5" width="48.36328125" customWidth="1"/>
    <col min="6" max="6" width="40.36328125" customWidth="1"/>
    <col min="7" max="7" width="88.90625" customWidth="1"/>
  </cols>
  <sheetData>
    <row r="1" spans="1:6" ht="15" thickBot="1" x14ac:dyDescent="0.4"/>
    <row r="2" spans="1:6" ht="14.25" customHeight="1" x14ac:dyDescent="0.35">
      <c r="A2" s="314" t="s">
        <v>649</v>
      </c>
      <c r="B2" s="315"/>
      <c r="C2" s="315"/>
      <c r="D2" s="315"/>
      <c r="E2" s="315"/>
      <c r="F2" s="316"/>
    </row>
    <row r="3" spans="1:6" ht="14.65" customHeight="1" thickBot="1" x14ac:dyDescent="0.4">
      <c r="A3" s="317"/>
      <c r="B3" s="318"/>
      <c r="C3" s="318"/>
      <c r="D3" s="318"/>
      <c r="E3" s="318"/>
      <c r="F3" s="319"/>
    </row>
    <row r="4" spans="1:6" ht="14.65" customHeight="1" x14ac:dyDescent="0.35">
      <c r="A4" s="86"/>
      <c r="B4" s="86"/>
      <c r="C4" s="86"/>
      <c r="D4" s="86"/>
      <c r="E4" s="86"/>
      <c r="F4" s="86"/>
    </row>
    <row r="5" spans="1:6" ht="14.65" customHeight="1" x14ac:dyDescent="0.35">
      <c r="A5" s="96" t="s">
        <v>898</v>
      </c>
      <c r="B5" s="86"/>
      <c r="C5" s="307" t="s">
        <v>619</v>
      </c>
      <c r="D5" s="307"/>
      <c r="E5" s="307"/>
      <c r="F5" s="86"/>
    </row>
    <row r="6" spans="1:6" ht="14.25" customHeight="1" x14ac:dyDescent="0.35">
      <c r="A6" s="87"/>
      <c r="B6" s="87"/>
      <c r="C6" s="87"/>
      <c r="D6" s="87"/>
      <c r="E6" s="87"/>
      <c r="F6" s="87"/>
    </row>
    <row r="7" spans="1:6" ht="15" thickBot="1" x14ac:dyDescent="0.4">
      <c r="A7" s="339" t="s">
        <v>60</v>
      </c>
      <c r="B7" s="340"/>
      <c r="C7" s="340"/>
      <c r="D7" s="340"/>
      <c r="E7" s="340"/>
      <c r="F7" s="79"/>
    </row>
    <row r="8" spans="1:6" x14ac:dyDescent="0.35">
      <c r="A8" s="60" t="s">
        <v>42</v>
      </c>
      <c r="B8" s="60" t="s">
        <v>1</v>
      </c>
      <c r="C8" s="60" t="s">
        <v>61</v>
      </c>
      <c r="D8" s="60" t="s">
        <v>62</v>
      </c>
      <c r="E8" s="60" t="s">
        <v>63</v>
      </c>
      <c r="F8" s="63"/>
    </row>
    <row r="9" spans="1:6" x14ac:dyDescent="0.35">
      <c r="A9" s="77" t="s">
        <v>39</v>
      </c>
      <c r="B9" s="55">
        <v>86.844463426313894</v>
      </c>
      <c r="C9" s="38">
        <v>5196506.2730848696</v>
      </c>
      <c r="D9" s="38">
        <v>6758496.3863099003</v>
      </c>
      <c r="E9" s="38">
        <v>14769208.26</v>
      </c>
      <c r="F9" s="80"/>
    </row>
    <row r="10" spans="1:6" x14ac:dyDescent="0.35">
      <c r="A10" s="77" t="s">
        <v>40</v>
      </c>
      <c r="B10" s="55">
        <v>24.275828665997899</v>
      </c>
      <c r="C10" s="38">
        <v>1402263.6404049201</v>
      </c>
      <c r="D10" s="38">
        <v>2299470.66983333</v>
      </c>
      <c r="E10" s="38">
        <v>4354415.0587419998</v>
      </c>
      <c r="F10" s="80"/>
    </row>
    <row r="11" spans="1:6" x14ac:dyDescent="0.35">
      <c r="A11" s="77" t="s">
        <v>41</v>
      </c>
      <c r="B11" s="55">
        <v>32.062158575510601</v>
      </c>
      <c r="C11" s="38">
        <v>1346697.4516439501</v>
      </c>
      <c r="D11" s="38">
        <v>2344694.03481171</v>
      </c>
      <c r="E11" s="38">
        <v>4000371.8539353898</v>
      </c>
      <c r="F11" s="80"/>
    </row>
    <row r="12" spans="1:6" x14ac:dyDescent="0.35">
      <c r="A12" s="56" t="s">
        <v>38</v>
      </c>
      <c r="B12" s="57">
        <v>143.18</v>
      </c>
      <c r="C12" s="39">
        <f>SUM(C9:C11)</f>
        <v>7945467.36513374</v>
      </c>
      <c r="D12" s="39">
        <f t="shared" ref="D12:E12" si="0">SUM(D9:D11)</f>
        <v>11402661.090954941</v>
      </c>
      <c r="E12" s="39">
        <f t="shared" si="0"/>
        <v>23123995.17267739</v>
      </c>
      <c r="F12" s="81"/>
    </row>
    <row r="13" spans="1:6" x14ac:dyDescent="0.35">
      <c r="A13" s="53"/>
      <c r="B13" s="26"/>
      <c r="C13" s="26"/>
      <c r="D13" s="26"/>
      <c r="E13" s="26"/>
      <c r="F13" s="53"/>
    </row>
    <row r="14" spans="1:6" ht="15" thickBot="1" x14ac:dyDescent="0.4">
      <c r="A14" s="339" t="s">
        <v>64</v>
      </c>
      <c r="B14" s="340"/>
      <c r="C14" s="340"/>
      <c r="D14" s="340"/>
      <c r="E14" s="340"/>
      <c r="F14" s="79"/>
    </row>
    <row r="15" spans="1:6" x14ac:dyDescent="0.35">
      <c r="A15" s="61"/>
      <c r="B15" s="62" t="s">
        <v>69</v>
      </c>
      <c r="C15" s="62" t="s">
        <v>68</v>
      </c>
      <c r="D15" s="62" t="s">
        <v>67</v>
      </c>
      <c r="E15" s="62" t="s">
        <v>66</v>
      </c>
      <c r="F15" s="82"/>
    </row>
    <row r="16" spans="1:6" x14ac:dyDescent="0.35">
      <c r="A16" s="56" t="s">
        <v>0</v>
      </c>
      <c r="B16" s="59">
        <v>3928191</v>
      </c>
      <c r="C16" s="59">
        <v>1237030</v>
      </c>
      <c r="D16" s="59">
        <v>1180818</v>
      </c>
      <c r="E16" s="59">
        <v>6346039</v>
      </c>
      <c r="F16" s="83"/>
    </row>
    <row r="17" spans="1:6" x14ac:dyDescent="0.35">
      <c r="A17" s="53"/>
      <c r="B17" s="36"/>
      <c r="C17" s="26"/>
      <c r="D17" s="26"/>
      <c r="E17" s="26"/>
      <c r="F17" s="53"/>
    </row>
    <row r="18" spans="1:6" ht="15" thickBot="1" x14ac:dyDescent="0.4">
      <c r="A18" s="339" t="s">
        <v>65</v>
      </c>
      <c r="B18" s="340"/>
      <c r="C18" s="340"/>
      <c r="D18" s="340"/>
      <c r="E18" s="340"/>
      <c r="F18" s="84"/>
    </row>
    <row r="19" spans="1:6" x14ac:dyDescent="0.35">
      <c r="A19" s="60" t="s">
        <v>2</v>
      </c>
      <c r="B19" s="60" t="s">
        <v>3</v>
      </c>
      <c r="C19" s="60" t="s">
        <v>36</v>
      </c>
      <c r="D19" s="60" t="s">
        <v>5</v>
      </c>
      <c r="E19" s="60" t="s">
        <v>6</v>
      </c>
      <c r="F19" s="60" t="s">
        <v>614</v>
      </c>
    </row>
    <row r="20" spans="1:6" x14ac:dyDescent="0.35">
      <c r="A20" s="77" t="s">
        <v>7</v>
      </c>
      <c r="B20" s="38"/>
      <c r="C20" s="38"/>
      <c r="D20" s="38"/>
      <c r="E20" s="38">
        <v>1190.9589804893301</v>
      </c>
      <c r="F20" s="80"/>
    </row>
    <row r="21" spans="1:6" x14ac:dyDescent="0.35">
      <c r="A21" s="77" t="s">
        <v>8</v>
      </c>
      <c r="B21" s="38">
        <v>707.17262966960698</v>
      </c>
      <c r="C21" s="38"/>
      <c r="D21" s="38"/>
      <c r="E21" s="38"/>
      <c r="F21" s="80"/>
    </row>
    <row r="22" spans="1:6" x14ac:dyDescent="0.35">
      <c r="A22" s="77" t="s">
        <v>9</v>
      </c>
      <c r="B22" s="38">
        <v>1481.3247225533</v>
      </c>
      <c r="C22" s="38"/>
      <c r="D22" s="38"/>
      <c r="E22" s="38"/>
      <c r="F22" s="80"/>
    </row>
    <row r="23" spans="1:6" x14ac:dyDescent="0.35">
      <c r="A23" s="77" t="s">
        <v>70</v>
      </c>
      <c r="B23" s="38"/>
      <c r="C23" s="38">
        <v>25151.602215712101</v>
      </c>
      <c r="D23" s="38"/>
      <c r="E23" s="38"/>
      <c r="F23" s="80">
        <f>C23</f>
        <v>25151.602215712101</v>
      </c>
    </row>
    <row r="24" spans="1:6" x14ac:dyDescent="0.35">
      <c r="A24" s="77" t="s">
        <v>71</v>
      </c>
      <c r="B24" s="38"/>
      <c r="C24" s="38">
        <v>18217.616061065</v>
      </c>
      <c r="D24" s="38"/>
      <c r="E24" s="38"/>
      <c r="F24" s="80"/>
    </row>
    <row r="25" spans="1:6" x14ac:dyDescent="0.35">
      <c r="A25" s="77" t="s">
        <v>72</v>
      </c>
      <c r="B25" s="38"/>
      <c r="C25" s="38">
        <v>433.41838580819899</v>
      </c>
      <c r="D25" s="38"/>
      <c r="E25" s="38"/>
      <c r="F25" s="80">
        <f>C25</f>
        <v>433.41838580819899</v>
      </c>
    </row>
    <row r="26" spans="1:6" x14ac:dyDescent="0.35">
      <c r="A26" s="77" t="s">
        <v>73</v>
      </c>
      <c r="B26" s="38"/>
      <c r="C26" s="38">
        <v>3955.6991356907902</v>
      </c>
      <c r="D26" s="38"/>
      <c r="E26" s="38"/>
      <c r="F26" s="80">
        <f>C26</f>
        <v>3955.6991356907902</v>
      </c>
    </row>
    <row r="27" spans="1:6" x14ac:dyDescent="0.35">
      <c r="A27" s="77" t="s">
        <v>74</v>
      </c>
      <c r="B27" s="38"/>
      <c r="C27" s="38">
        <v>140.626799783519</v>
      </c>
      <c r="D27" s="38"/>
      <c r="E27" s="38"/>
      <c r="F27" s="80">
        <f>C27</f>
        <v>140.626799783519</v>
      </c>
    </row>
    <row r="28" spans="1:6" x14ac:dyDescent="0.35">
      <c r="A28" s="77" t="s">
        <v>10</v>
      </c>
      <c r="B28" s="38"/>
      <c r="C28" s="38"/>
      <c r="D28" s="38"/>
      <c r="E28" s="38">
        <v>17162.150947405898</v>
      </c>
      <c r="F28" s="80"/>
    </row>
    <row r="29" spans="1:6" x14ac:dyDescent="0.35">
      <c r="A29" s="77" t="s">
        <v>11</v>
      </c>
      <c r="B29" s="38"/>
      <c r="C29" s="38"/>
      <c r="D29" s="38">
        <v>108578.460864344</v>
      </c>
      <c r="E29" s="38"/>
      <c r="F29" s="80">
        <f>D29/3</f>
        <v>36192.820288114664</v>
      </c>
    </row>
    <row r="30" spans="1:6" x14ac:dyDescent="0.35">
      <c r="A30" s="77" t="s">
        <v>12</v>
      </c>
      <c r="B30" s="38"/>
      <c r="C30" s="38"/>
      <c r="D30" s="38">
        <v>12333.4633021229</v>
      </c>
      <c r="E30" s="38"/>
      <c r="F30" s="38">
        <f>D30</f>
        <v>12333.4633021229</v>
      </c>
    </row>
    <row r="31" spans="1:6" x14ac:dyDescent="0.35">
      <c r="A31" s="77" t="s">
        <v>13</v>
      </c>
      <c r="B31" s="38"/>
      <c r="C31" s="38"/>
      <c r="D31" s="38">
        <v>4287.1008264441498</v>
      </c>
      <c r="E31" s="38"/>
      <c r="F31" s="38">
        <f>D31</f>
        <v>4287.1008264441498</v>
      </c>
    </row>
    <row r="32" spans="1:6" x14ac:dyDescent="0.35">
      <c r="A32" s="77" t="s">
        <v>14</v>
      </c>
      <c r="B32" s="38"/>
      <c r="C32" s="38"/>
      <c r="D32" s="38">
        <v>1757.3343006806599</v>
      </c>
      <c r="E32" s="38"/>
      <c r="F32" s="38"/>
    </row>
    <row r="33" spans="1:7" x14ac:dyDescent="0.35">
      <c r="A33" s="77" t="s">
        <v>15</v>
      </c>
      <c r="B33" s="38"/>
      <c r="C33" s="38"/>
      <c r="D33" s="38">
        <v>2684.73408910327</v>
      </c>
      <c r="E33" s="38"/>
      <c r="F33" s="38">
        <f>D33</f>
        <v>2684.73408910327</v>
      </c>
    </row>
    <row r="34" spans="1:7" x14ac:dyDescent="0.35">
      <c r="A34" s="56" t="s">
        <v>0</v>
      </c>
      <c r="B34" s="39">
        <f>SUM(B20:B33)</f>
        <v>2188.497352222907</v>
      </c>
      <c r="C34" s="39">
        <f t="shared" ref="C34:E34" si="1">SUM(C20:C33)</f>
        <v>47898.962598059603</v>
      </c>
      <c r="D34" s="39">
        <f t="shared" si="1"/>
        <v>129641.09338269496</v>
      </c>
      <c r="E34" s="39">
        <f t="shared" si="1"/>
        <v>18353.109927895228</v>
      </c>
      <c r="F34" s="39">
        <f>SUM(F20:F33)</f>
        <v>85179.465042779586</v>
      </c>
    </row>
    <row r="35" spans="1:7" ht="15" thickBot="1" x14ac:dyDescent="0.4"/>
    <row r="36" spans="1:7" ht="13.5" customHeight="1" x14ac:dyDescent="0.35">
      <c r="A36" s="314" t="s">
        <v>648</v>
      </c>
      <c r="B36" s="315"/>
      <c r="C36" s="315"/>
      <c r="D36" s="315"/>
      <c r="E36" s="315"/>
      <c r="F36" s="316"/>
    </row>
    <row r="37" spans="1:7" ht="15" customHeight="1" thickBot="1" x14ac:dyDescent="0.4">
      <c r="A37" s="317"/>
      <c r="B37" s="318"/>
      <c r="C37" s="318"/>
      <c r="D37" s="318"/>
      <c r="E37" s="318"/>
      <c r="F37" s="319"/>
    </row>
    <row r="38" spans="1:7" ht="15" customHeight="1" x14ac:dyDescent="0.35">
      <c r="A38" s="86"/>
      <c r="B38" s="86"/>
      <c r="C38" s="86"/>
      <c r="D38" s="86"/>
      <c r="E38" s="86"/>
      <c r="F38" s="86"/>
    </row>
    <row r="39" spans="1:7" ht="15" customHeight="1" x14ac:dyDescent="0.35">
      <c r="A39" s="350" t="s">
        <v>643</v>
      </c>
      <c r="B39" s="350"/>
      <c r="C39" s="350"/>
      <c r="D39" s="86"/>
      <c r="E39" s="86"/>
      <c r="F39" s="86"/>
    </row>
    <row r="40" spans="1:7" ht="15" customHeight="1" x14ac:dyDescent="0.35">
      <c r="A40" s="96"/>
      <c r="B40" s="96"/>
      <c r="C40" s="96"/>
      <c r="D40" s="86"/>
      <c r="E40" s="86"/>
      <c r="F40" s="86"/>
    </row>
    <row r="41" spans="1:7" ht="15" customHeight="1" x14ac:dyDescent="0.35">
      <c r="A41" s="304" t="s">
        <v>645</v>
      </c>
      <c r="B41" s="304"/>
      <c r="C41" s="304"/>
      <c r="D41" s="86"/>
      <c r="E41" s="86"/>
      <c r="F41" s="86"/>
    </row>
    <row r="42" spans="1:7" ht="15" customHeight="1" x14ac:dyDescent="0.35">
      <c r="A42" s="119" t="s">
        <v>626</v>
      </c>
      <c r="B42" s="119" t="s">
        <v>620</v>
      </c>
      <c r="C42" s="101" t="s">
        <v>630</v>
      </c>
      <c r="D42" s="86"/>
      <c r="E42" s="322" t="s">
        <v>631</v>
      </c>
      <c r="F42" s="322"/>
    </row>
    <row r="43" spans="1:7" ht="15" customHeight="1" x14ac:dyDescent="0.35">
      <c r="A43" s="40" t="s">
        <v>627</v>
      </c>
      <c r="B43" s="95">
        <f>190000-SUM(B44:B45)</f>
        <v>109000</v>
      </c>
      <c r="C43" s="102">
        <f>[1]Projection!$C$51</f>
        <v>46870000</v>
      </c>
      <c r="D43" s="86"/>
      <c r="E43" s="94" t="s">
        <v>632</v>
      </c>
      <c r="F43" s="105">
        <v>118</v>
      </c>
      <c r="G43" s="106" t="s">
        <v>633</v>
      </c>
    </row>
    <row r="44" spans="1:7" ht="15" customHeight="1" x14ac:dyDescent="0.35">
      <c r="A44" s="40" t="s">
        <v>628</v>
      </c>
      <c r="B44" s="95">
        <v>32600</v>
      </c>
      <c r="C44" s="102">
        <f>[1]Projection!$C$52</f>
        <v>4629852</v>
      </c>
      <c r="D44" s="86"/>
      <c r="E44" s="94" t="s">
        <v>634</v>
      </c>
      <c r="F44" s="107">
        <v>400000</v>
      </c>
      <c r="G44" s="106" t="s">
        <v>635</v>
      </c>
    </row>
    <row r="45" spans="1:7" ht="15" customHeight="1" x14ac:dyDescent="0.35">
      <c r="A45" s="97" t="s">
        <v>629</v>
      </c>
      <c r="B45" s="95">
        <v>48400</v>
      </c>
      <c r="C45" s="102">
        <f>[1]Projection!$C$53</f>
        <v>18229860</v>
      </c>
      <c r="D45" s="86"/>
      <c r="E45" s="108" t="s">
        <v>636</v>
      </c>
      <c r="F45" s="109">
        <f>SUM(F43*F44)</f>
        <v>47200000</v>
      </c>
      <c r="G45" s="65"/>
    </row>
    <row r="46" spans="1:7" ht="15" customHeight="1" x14ac:dyDescent="0.35">
      <c r="A46" s="40" t="s">
        <v>621</v>
      </c>
      <c r="B46" s="95">
        <v>150000</v>
      </c>
      <c r="C46" s="102">
        <f>[1]Projection!$C$54</f>
        <v>21303000</v>
      </c>
      <c r="D46" s="86"/>
      <c r="E46" s="86"/>
      <c r="F46" s="86"/>
    </row>
    <row r="47" spans="1:7" ht="15" customHeight="1" x14ac:dyDescent="0.35">
      <c r="A47" s="40" t="s">
        <v>621</v>
      </c>
      <c r="B47" s="95">
        <v>150000</v>
      </c>
      <c r="C47" s="102">
        <f>[1]Projection!$C$55</f>
        <v>21303000</v>
      </c>
      <c r="D47" s="86"/>
      <c r="E47" s="86"/>
      <c r="F47" s="86"/>
    </row>
    <row r="48" spans="1:7" ht="15" customHeight="1" x14ac:dyDescent="0.35">
      <c r="A48" s="40" t="s">
        <v>621</v>
      </c>
      <c r="B48" s="95">
        <v>100000</v>
      </c>
      <c r="C48" s="102">
        <f>[1]Projection!$C$56</f>
        <v>14202000.000000002</v>
      </c>
      <c r="D48" s="86"/>
      <c r="E48" s="86"/>
      <c r="F48" s="86"/>
    </row>
    <row r="49" spans="1:6" ht="15" customHeight="1" x14ac:dyDescent="0.35">
      <c r="A49" s="40" t="s">
        <v>621</v>
      </c>
      <c r="B49" s="95">
        <v>100000</v>
      </c>
      <c r="C49" s="102">
        <f>[1]Projection!$C$57</f>
        <v>14202000.000000002</v>
      </c>
      <c r="D49" s="86"/>
      <c r="E49" s="86"/>
      <c r="F49" s="86"/>
    </row>
    <row r="50" spans="1:6" ht="15" customHeight="1" x14ac:dyDescent="0.35">
      <c r="A50" s="40" t="s">
        <v>621</v>
      </c>
      <c r="B50" s="95">
        <v>100000</v>
      </c>
      <c r="C50" s="102">
        <f>[1]Projection!$C$58</f>
        <v>14202000.000000002</v>
      </c>
      <c r="D50" s="110"/>
      <c r="E50" s="86"/>
      <c r="F50" s="86"/>
    </row>
    <row r="51" spans="1:6" ht="15" customHeight="1" x14ac:dyDescent="0.35">
      <c r="A51" s="40" t="s">
        <v>623</v>
      </c>
      <c r="B51" s="95">
        <v>7500</v>
      </c>
      <c r="C51" s="102">
        <f>[1]Projection!$C$59</f>
        <v>1992750</v>
      </c>
      <c r="D51" s="86"/>
      <c r="E51" s="86"/>
      <c r="F51" s="86"/>
    </row>
    <row r="52" spans="1:6" ht="15" customHeight="1" x14ac:dyDescent="0.35">
      <c r="A52" s="40" t="s">
        <v>623</v>
      </c>
      <c r="B52" s="95">
        <v>5000</v>
      </c>
      <c r="C52" s="102">
        <f>[1]Projection!$C$60</f>
        <v>1328500</v>
      </c>
      <c r="D52" s="86"/>
      <c r="E52" s="86"/>
      <c r="F52" s="86"/>
    </row>
    <row r="53" spans="1:6" ht="15" customHeight="1" x14ac:dyDescent="0.35">
      <c r="A53" s="40" t="s">
        <v>623</v>
      </c>
      <c r="B53" s="95">
        <v>5000</v>
      </c>
      <c r="C53" s="102">
        <f>[1]Projection!$C$61</f>
        <v>1328500</v>
      </c>
      <c r="D53" s="86"/>
      <c r="E53" s="88"/>
      <c r="F53" s="88"/>
    </row>
    <row r="54" spans="1:6" ht="15" customHeight="1" x14ac:dyDescent="0.35">
      <c r="A54" s="40" t="s">
        <v>623</v>
      </c>
      <c r="B54" s="95">
        <v>7500</v>
      </c>
      <c r="C54" s="102">
        <f>[1]Projection!$C$62</f>
        <v>1992750</v>
      </c>
      <c r="D54" s="86"/>
      <c r="E54" s="113" t="s">
        <v>638</v>
      </c>
      <c r="F54" s="114">
        <f>F45</f>
        <v>47200000</v>
      </c>
    </row>
    <row r="55" spans="1:6" ht="15" customHeight="1" thickBot="1" x14ac:dyDescent="0.4">
      <c r="A55" s="40" t="s">
        <v>623</v>
      </c>
      <c r="B55" s="95">
        <v>5000</v>
      </c>
      <c r="C55" s="102">
        <f>[1]Projection!$C$63</f>
        <v>1328500</v>
      </c>
      <c r="D55" s="86"/>
      <c r="E55" s="115" t="s">
        <v>637</v>
      </c>
      <c r="F55" s="116">
        <f>C60</f>
        <v>239823210</v>
      </c>
    </row>
    <row r="56" spans="1:6" ht="15" customHeight="1" x14ac:dyDescent="0.35">
      <c r="A56" s="40" t="s">
        <v>624</v>
      </c>
      <c r="B56" s="95">
        <v>8100</v>
      </c>
      <c r="C56" s="102">
        <f>[1]Projection!$C$64</f>
        <v>877716</v>
      </c>
      <c r="D56" s="86"/>
      <c r="E56" s="117" t="s">
        <v>639</v>
      </c>
      <c r="F56" s="118">
        <f>SUM(F54:F55)</f>
        <v>287023210</v>
      </c>
    </row>
    <row r="57" spans="1:6" ht="15" customHeight="1" x14ac:dyDescent="0.35">
      <c r="A57" s="40" t="s">
        <v>624</v>
      </c>
      <c r="B57" s="95">
        <v>8100</v>
      </c>
      <c r="C57" s="102">
        <f>[1]Projection!$C$65</f>
        <v>877716</v>
      </c>
      <c r="D57" s="86"/>
      <c r="E57" s="88"/>
      <c r="F57" s="88"/>
    </row>
    <row r="58" spans="1:6" ht="15" customHeight="1" x14ac:dyDescent="0.35">
      <c r="A58" s="40" t="s">
        <v>618</v>
      </c>
      <c r="B58" s="95">
        <v>59650</v>
      </c>
      <c r="C58" s="102">
        <f>[1]Projection!$C$66</f>
        <v>9617966</v>
      </c>
      <c r="D58" s="86"/>
      <c r="E58" s="86"/>
      <c r="F58" s="86"/>
    </row>
    <row r="59" spans="1:6" ht="15" customHeight="1" x14ac:dyDescent="0.35">
      <c r="A59" s="40" t="s">
        <v>625</v>
      </c>
      <c r="B59" s="95">
        <v>174000</v>
      </c>
      <c r="C59" s="102">
        <f>[1]Projection!$C$67</f>
        <v>65537099.999999993</v>
      </c>
      <c r="D59" s="86"/>
      <c r="E59" s="86"/>
      <c r="F59" s="86"/>
    </row>
    <row r="60" spans="1:6" ht="15" customHeight="1" x14ac:dyDescent="0.35">
      <c r="A60" s="98" t="s">
        <v>53</v>
      </c>
      <c r="B60" s="100">
        <f>SUM(B43:B59)</f>
        <v>1069850</v>
      </c>
      <c r="C60" s="103">
        <f>SUM(C43:C59)</f>
        <v>239823210</v>
      </c>
      <c r="D60" s="86"/>
      <c r="E60" s="86"/>
      <c r="F60" s="86"/>
    </row>
    <row r="61" spans="1:6" ht="15" customHeight="1" x14ac:dyDescent="0.35">
      <c r="A61" s="98"/>
      <c r="B61" s="100"/>
      <c r="C61" s="103"/>
      <c r="D61" s="86"/>
      <c r="E61" s="86"/>
      <c r="F61" s="86"/>
    </row>
    <row r="62" spans="1:6" ht="15" customHeight="1" x14ac:dyDescent="0.35">
      <c r="A62" s="98"/>
      <c r="B62" s="100"/>
      <c r="C62" s="307" t="s">
        <v>646</v>
      </c>
      <c r="D62" s="307"/>
      <c r="E62" s="307"/>
      <c r="F62" s="86"/>
    </row>
    <row r="63" spans="1:6" ht="15" customHeight="1" x14ac:dyDescent="0.35">
      <c r="A63" s="98"/>
      <c r="B63" s="100"/>
      <c r="C63" s="103"/>
      <c r="D63" s="86"/>
      <c r="E63" s="86"/>
      <c r="F63" s="86"/>
    </row>
    <row r="64" spans="1:6" ht="15" customHeight="1" thickBot="1" x14ac:dyDescent="0.4">
      <c r="A64" s="339" t="s">
        <v>60</v>
      </c>
      <c r="B64" s="340"/>
      <c r="C64" s="340"/>
      <c r="D64" s="340"/>
      <c r="E64" s="340"/>
      <c r="F64" s="86"/>
    </row>
    <row r="65" spans="1:6" ht="15" customHeight="1" x14ac:dyDescent="0.35">
      <c r="A65" s="60" t="s">
        <v>42</v>
      </c>
      <c r="B65" s="60" t="s">
        <v>1</v>
      </c>
      <c r="C65" s="60" t="s">
        <v>61</v>
      </c>
      <c r="D65" s="60" t="s">
        <v>62</v>
      </c>
      <c r="E65" s="60" t="s">
        <v>63</v>
      </c>
      <c r="F65" s="86"/>
    </row>
    <row r="66" spans="1:6" ht="15" customHeight="1" x14ac:dyDescent="0.35">
      <c r="A66" s="77" t="s">
        <v>39</v>
      </c>
      <c r="B66" s="123">
        <v>1738.26233878218</v>
      </c>
      <c r="C66" s="38">
        <v>101680086.07388701</v>
      </c>
      <c r="D66" s="38">
        <v>130545846.855681</v>
      </c>
      <c r="E66" s="38">
        <v>239823210</v>
      </c>
      <c r="F66" s="86"/>
    </row>
    <row r="67" spans="1:6" ht="15" customHeight="1" x14ac:dyDescent="0.35">
      <c r="A67" s="77" t="s">
        <v>40</v>
      </c>
      <c r="B67" s="123">
        <v>268.76772234596899</v>
      </c>
      <c r="C67" s="38">
        <v>16740396.0499833</v>
      </c>
      <c r="D67" s="38">
        <v>25600417.457437102</v>
      </c>
      <c r="E67" s="38">
        <v>46348246.9386639</v>
      </c>
      <c r="F67" s="86"/>
    </row>
    <row r="68" spans="1:6" ht="15" customHeight="1" x14ac:dyDescent="0.35">
      <c r="A68" s="77" t="s">
        <v>41</v>
      </c>
      <c r="B68" s="123">
        <v>576.67085576186798</v>
      </c>
      <c r="C68" s="38">
        <v>24228523.786909699</v>
      </c>
      <c r="D68" s="38">
        <v>42168233.4264367</v>
      </c>
      <c r="E68" s="38">
        <v>71957179.760901004</v>
      </c>
      <c r="F68" s="86"/>
    </row>
    <row r="69" spans="1:6" ht="15" customHeight="1" x14ac:dyDescent="0.35">
      <c r="A69" s="56" t="s">
        <v>38</v>
      </c>
      <c r="B69" s="124">
        <v>2583.6999999999998</v>
      </c>
      <c r="C69" s="39">
        <f>SUM(C66:C68)</f>
        <v>142649005.91078001</v>
      </c>
      <c r="D69" s="39">
        <f t="shared" ref="D69:E69" si="2">SUM(D66:D68)</f>
        <v>198314497.73955479</v>
      </c>
      <c r="E69" s="39">
        <f t="shared" si="2"/>
        <v>358128636.69956493</v>
      </c>
      <c r="F69" s="86"/>
    </row>
    <row r="70" spans="1:6" ht="15" customHeight="1" x14ac:dyDescent="0.35">
      <c r="A70" s="56"/>
      <c r="B70" s="57"/>
      <c r="C70" s="39"/>
      <c r="D70" s="39"/>
      <c r="E70" s="39"/>
      <c r="F70" s="86"/>
    </row>
    <row r="71" spans="1:6" ht="15" customHeight="1" thickBot="1" x14ac:dyDescent="0.4">
      <c r="A71" s="278" t="s">
        <v>64</v>
      </c>
      <c r="B71" s="279"/>
      <c r="C71" s="279"/>
      <c r="D71" s="279"/>
      <c r="E71" s="279"/>
      <c r="F71" s="79"/>
    </row>
    <row r="72" spans="1:6" ht="15" customHeight="1" x14ac:dyDescent="0.35">
      <c r="A72" s="61"/>
      <c r="B72" s="62" t="s">
        <v>69</v>
      </c>
      <c r="C72" s="62" t="s">
        <v>68</v>
      </c>
      <c r="D72" s="62" t="s">
        <v>67</v>
      </c>
      <c r="E72" s="62" t="s">
        <v>66</v>
      </c>
      <c r="F72" s="82"/>
    </row>
    <row r="73" spans="1:6" ht="15" customHeight="1" x14ac:dyDescent="0.35">
      <c r="A73" s="56" t="s">
        <v>0</v>
      </c>
      <c r="B73" s="39">
        <v>82848332</v>
      </c>
      <c r="C73" s="39">
        <v>14787624</v>
      </c>
      <c r="D73" s="39">
        <v>21244347</v>
      </c>
      <c r="E73" s="39">
        <v>118880304</v>
      </c>
      <c r="F73" s="83"/>
    </row>
    <row r="74" spans="1:6" ht="15" customHeight="1" x14ac:dyDescent="0.35">
      <c r="A74" s="53"/>
      <c r="B74" s="36"/>
      <c r="C74" s="26"/>
      <c r="D74" s="26"/>
      <c r="E74" s="26"/>
      <c r="F74" s="53"/>
    </row>
    <row r="75" spans="1:6" ht="15" customHeight="1" thickBot="1" x14ac:dyDescent="0.4">
      <c r="A75" s="339" t="s">
        <v>65</v>
      </c>
      <c r="B75" s="340"/>
      <c r="C75" s="340"/>
      <c r="D75" s="340"/>
      <c r="E75" s="340"/>
      <c r="F75" s="84"/>
    </row>
    <row r="76" spans="1:6" ht="15" customHeight="1" x14ac:dyDescent="0.35">
      <c r="A76" s="60" t="s">
        <v>2</v>
      </c>
      <c r="B76" s="60" t="s">
        <v>3</v>
      </c>
      <c r="C76" s="60" t="s">
        <v>36</v>
      </c>
      <c r="D76" s="60" t="s">
        <v>5</v>
      </c>
      <c r="E76" s="60" t="s">
        <v>6</v>
      </c>
      <c r="F76" s="60" t="s">
        <v>614</v>
      </c>
    </row>
    <row r="77" spans="1:6" ht="15" customHeight="1" x14ac:dyDescent="0.35">
      <c r="A77" s="77" t="s">
        <v>7</v>
      </c>
      <c r="B77" s="38"/>
      <c r="C77" s="38"/>
      <c r="D77" s="38"/>
      <c r="E77" s="38">
        <v>21515.013946780498</v>
      </c>
      <c r="F77" s="80"/>
    </row>
    <row r="78" spans="1:6" ht="15" customHeight="1" x14ac:dyDescent="0.35">
      <c r="A78" s="77" t="s">
        <v>8</v>
      </c>
      <c r="B78" s="38">
        <v>14914.7712005424</v>
      </c>
      <c r="C78" s="38"/>
      <c r="D78" s="38"/>
      <c r="E78" s="38"/>
      <c r="F78" s="80"/>
    </row>
    <row r="79" spans="1:6" ht="15" customHeight="1" x14ac:dyDescent="0.35">
      <c r="A79" s="77" t="s">
        <v>9</v>
      </c>
      <c r="B79" s="38">
        <v>31242.184805206802</v>
      </c>
      <c r="C79" s="38"/>
      <c r="D79" s="38"/>
      <c r="E79" s="38"/>
      <c r="F79" s="80"/>
    </row>
    <row r="80" spans="1:6" ht="15" customHeight="1" x14ac:dyDescent="0.35">
      <c r="A80" s="77" t="s">
        <v>70</v>
      </c>
      <c r="B80" s="38"/>
      <c r="C80" s="38">
        <v>754540.50772515906</v>
      </c>
      <c r="D80" s="38"/>
      <c r="E80" s="38"/>
      <c r="F80" s="80">
        <f>C80</f>
        <v>754540.50772515906</v>
      </c>
    </row>
    <row r="81" spans="1:7" ht="15" customHeight="1" x14ac:dyDescent="0.35">
      <c r="A81" s="77" t="s">
        <v>71</v>
      </c>
      <c r="B81" s="38"/>
      <c r="C81" s="38">
        <v>546523.05745869898</v>
      </c>
      <c r="D81" s="38"/>
      <c r="E81" s="38"/>
      <c r="F81" s="80"/>
    </row>
    <row r="82" spans="1:7" ht="15" customHeight="1" x14ac:dyDescent="0.35">
      <c r="A82" s="77" t="s">
        <v>72</v>
      </c>
      <c r="B82" s="38"/>
      <c r="C82" s="38">
        <v>13002.4221680589</v>
      </c>
      <c r="D82" s="38"/>
      <c r="E82" s="38"/>
      <c r="F82" s="80">
        <f>C82</f>
        <v>13002.4221680589</v>
      </c>
    </row>
    <row r="83" spans="1:7" ht="15" customHeight="1" x14ac:dyDescent="0.35">
      <c r="A83" s="77" t="s">
        <v>73</v>
      </c>
      <c r="B83" s="38"/>
      <c r="C83" s="38">
        <v>118669.79191111799</v>
      </c>
      <c r="D83" s="38"/>
      <c r="E83" s="38"/>
      <c r="F83" s="80">
        <f>C83</f>
        <v>118669.79191111799</v>
      </c>
    </row>
    <row r="84" spans="1:7" ht="15" customHeight="1" x14ac:dyDescent="0.35">
      <c r="A84" s="77" t="s">
        <v>74</v>
      </c>
      <c r="B84" s="38"/>
      <c r="C84" s="38">
        <v>4218.76207621907</v>
      </c>
      <c r="D84" s="38"/>
      <c r="E84" s="38"/>
      <c r="F84" s="80">
        <f>C84</f>
        <v>4218.76207621907</v>
      </c>
    </row>
    <row r="85" spans="1:7" ht="15" customHeight="1" x14ac:dyDescent="0.35">
      <c r="A85" s="77" t="s">
        <v>10</v>
      </c>
      <c r="B85" s="38"/>
      <c r="C85" s="38"/>
      <c r="D85" s="38"/>
      <c r="E85" s="38">
        <v>310039.15672483097</v>
      </c>
      <c r="F85" s="80"/>
    </row>
    <row r="86" spans="1:7" ht="15" customHeight="1" x14ac:dyDescent="0.35">
      <c r="A86" s="77" t="s">
        <v>11</v>
      </c>
      <c r="B86" s="38"/>
      <c r="C86" s="38"/>
      <c r="D86" s="38">
        <v>2114299.3134063198</v>
      </c>
      <c r="E86" s="38"/>
      <c r="F86" s="80">
        <f>D86/3</f>
        <v>704766.43780210661</v>
      </c>
    </row>
    <row r="87" spans="1:7" ht="15" customHeight="1" x14ac:dyDescent="0.35">
      <c r="A87" s="77" t="s">
        <v>12</v>
      </c>
      <c r="B87" s="38"/>
      <c r="C87" s="38"/>
      <c r="D87" s="38">
        <v>240163.96849897699</v>
      </c>
      <c r="E87" s="38"/>
      <c r="F87" s="38">
        <f>D87</f>
        <v>240163.96849897699</v>
      </c>
    </row>
    <row r="88" spans="1:7" ht="15" customHeight="1" x14ac:dyDescent="0.35">
      <c r="A88" s="77" t="s">
        <v>13</v>
      </c>
      <c r="B88" s="38"/>
      <c r="C88" s="38"/>
      <c r="D88" s="38">
        <v>83480.774167261494</v>
      </c>
      <c r="E88" s="38"/>
      <c r="F88" s="38">
        <f>D88</f>
        <v>83480.774167261494</v>
      </c>
    </row>
    <row r="89" spans="1:7" ht="15" customHeight="1" x14ac:dyDescent="0.35">
      <c r="A89" s="77" t="s">
        <v>14</v>
      </c>
      <c r="B89" s="38"/>
      <c r="C89" s="38"/>
      <c r="D89" s="38">
        <v>34219.776580671198</v>
      </c>
      <c r="E89" s="38"/>
      <c r="F89" s="38"/>
    </row>
    <row r="90" spans="1:7" ht="15" customHeight="1" x14ac:dyDescent="0.35">
      <c r="A90" s="77" t="s">
        <v>15</v>
      </c>
      <c r="B90" s="38"/>
      <c r="C90" s="38"/>
      <c r="D90" s="38">
        <v>52278.611802960899</v>
      </c>
      <c r="E90" s="38"/>
      <c r="F90" s="38">
        <f>D90</f>
        <v>52278.611802960899</v>
      </c>
    </row>
    <row r="91" spans="1:7" ht="15" customHeight="1" x14ac:dyDescent="0.35">
      <c r="A91" s="56" t="s">
        <v>0</v>
      </c>
      <c r="B91" s="39">
        <v>46157</v>
      </c>
      <c r="C91" s="39">
        <v>1436955</v>
      </c>
      <c r="D91" s="39">
        <v>2524442</v>
      </c>
      <c r="E91" s="39">
        <v>331554</v>
      </c>
      <c r="F91" s="39">
        <f>SUM(F77:F90)</f>
        <v>1971121.2761518611</v>
      </c>
    </row>
    <row r="92" spans="1:7" ht="15" customHeight="1" x14ac:dyDescent="0.35">
      <c r="A92" s="56"/>
      <c r="B92" s="57"/>
      <c r="C92" s="39"/>
      <c r="D92" s="39"/>
      <c r="E92" s="39"/>
      <c r="F92" s="86"/>
    </row>
    <row r="93" spans="1:7" ht="15" customHeight="1" x14ac:dyDescent="0.35">
      <c r="A93" s="304" t="s">
        <v>644</v>
      </c>
      <c r="B93" s="304"/>
      <c r="C93" s="304"/>
      <c r="D93" s="304"/>
      <c r="E93" s="146" t="s">
        <v>54</v>
      </c>
      <c r="F93" s="104"/>
      <c r="G93" s="104"/>
    </row>
    <row r="94" spans="1:7" ht="15" customHeight="1" x14ac:dyDescent="0.35">
      <c r="A94" s="119" t="s">
        <v>640</v>
      </c>
      <c r="B94" s="119" t="s">
        <v>620</v>
      </c>
      <c r="C94" s="101" t="s">
        <v>641</v>
      </c>
      <c r="D94" s="101" t="s">
        <v>642</v>
      </c>
      <c r="E94" s="86"/>
      <c r="F94" s="86"/>
    </row>
    <row r="95" spans="1:7" ht="15" customHeight="1" x14ac:dyDescent="0.35">
      <c r="A95" s="40" t="s">
        <v>627</v>
      </c>
      <c r="B95" s="95">
        <f>190000-SUM(B96:B97)</f>
        <v>109000</v>
      </c>
      <c r="C95" s="91" t="s">
        <v>615</v>
      </c>
      <c r="D95" s="89">
        <v>100</v>
      </c>
      <c r="E95" s="89">
        <v>497</v>
      </c>
      <c r="F95" s="86"/>
    </row>
    <row r="96" spans="1:7" ht="15" customHeight="1" x14ac:dyDescent="0.35">
      <c r="A96" s="40" t="s">
        <v>628</v>
      </c>
      <c r="B96" s="95">
        <v>32600</v>
      </c>
      <c r="C96" s="111">
        <v>1500</v>
      </c>
      <c r="D96" s="112">
        <f>B96/C96</f>
        <v>21.733333333333334</v>
      </c>
      <c r="E96" s="89">
        <v>462</v>
      </c>
      <c r="F96" s="86"/>
    </row>
    <row r="97" spans="1:6" ht="15" customHeight="1" x14ac:dyDescent="0.35">
      <c r="A97" s="97" t="s">
        <v>629</v>
      </c>
      <c r="B97" s="95">
        <v>48400</v>
      </c>
      <c r="C97" s="111">
        <v>452</v>
      </c>
      <c r="D97" s="112">
        <f t="shared" ref="D97:D111" si="3">B97/C97</f>
        <v>107.07964601769912</v>
      </c>
      <c r="E97" s="89">
        <v>475</v>
      </c>
      <c r="F97" s="86"/>
    </row>
    <row r="98" spans="1:6" ht="15" customHeight="1" x14ac:dyDescent="0.35">
      <c r="A98" s="40" t="s">
        <v>621</v>
      </c>
      <c r="B98" s="95">
        <v>150000</v>
      </c>
      <c r="C98" s="111">
        <v>359</v>
      </c>
      <c r="D98" s="112">
        <f t="shared" si="3"/>
        <v>417.82729805013929</v>
      </c>
      <c r="E98" s="341" t="s">
        <v>707</v>
      </c>
      <c r="F98" s="86"/>
    </row>
    <row r="99" spans="1:6" ht="15" customHeight="1" x14ac:dyDescent="0.35">
      <c r="A99" s="40" t="s">
        <v>621</v>
      </c>
      <c r="B99" s="95">
        <v>150000</v>
      </c>
      <c r="C99" s="111">
        <v>359</v>
      </c>
      <c r="D99" s="112">
        <f t="shared" si="3"/>
        <v>417.82729805013929</v>
      </c>
      <c r="E99" s="341"/>
      <c r="F99" s="86"/>
    </row>
    <row r="100" spans="1:6" ht="15" customHeight="1" x14ac:dyDescent="0.35">
      <c r="A100" s="40" t="s">
        <v>621</v>
      </c>
      <c r="B100" s="95">
        <v>100000</v>
      </c>
      <c r="C100" s="111">
        <v>359</v>
      </c>
      <c r="D100" s="112">
        <f t="shared" si="3"/>
        <v>278.55153203342616</v>
      </c>
      <c r="E100" s="341"/>
      <c r="F100" s="86"/>
    </row>
    <row r="101" spans="1:6" ht="15" customHeight="1" x14ac:dyDescent="0.35">
      <c r="A101" s="40" t="s">
        <v>621</v>
      </c>
      <c r="B101" s="95">
        <v>100000</v>
      </c>
      <c r="C101" s="111">
        <v>359</v>
      </c>
      <c r="D101" s="112">
        <f t="shared" si="3"/>
        <v>278.55153203342616</v>
      </c>
      <c r="E101" s="341"/>
      <c r="F101" s="86"/>
    </row>
    <row r="102" spans="1:6" ht="15" customHeight="1" x14ac:dyDescent="0.35">
      <c r="A102" s="40" t="s">
        <v>621</v>
      </c>
      <c r="B102" s="95">
        <v>100000</v>
      </c>
      <c r="C102" s="111">
        <v>359</v>
      </c>
      <c r="D102" s="112">
        <f t="shared" si="3"/>
        <v>278.55153203342616</v>
      </c>
      <c r="E102" s="341"/>
      <c r="F102" s="86"/>
    </row>
    <row r="103" spans="1:6" ht="15" customHeight="1" x14ac:dyDescent="0.35">
      <c r="A103" s="125" t="s">
        <v>623</v>
      </c>
      <c r="B103" s="126">
        <v>7500</v>
      </c>
      <c r="C103" s="127">
        <v>248</v>
      </c>
      <c r="D103" s="112">
        <f t="shared" si="3"/>
        <v>30.241935483870968</v>
      </c>
      <c r="E103" s="147">
        <v>501</v>
      </c>
      <c r="F103" s="86"/>
    </row>
    <row r="104" spans="1:6" ht="15" customHeight="1" x14ac:dyDescent="0.35">
      <c r="A104" s="125" t="s">
        <v>623</v>
      </c>
      <c r="B104" s="126">
        <v>5000</v>
      </c>
      <c r="C104" s="127">
        <v>248</v>
      </c>
      <c r="D104" s="112">
        <f t="shared" si="3"/>
        <v>20.161290322580644</v>
      </c>
      <c r="E104" s="89">
        <v>502</v>
      </c>
      <c r="F104" s="86"/>
    </row>
    <row r="105" spans="1:6" ht="15" customHeight="1" x14ac:dyDescent="0.35">
      <c r="A105" s="125" t="s">
        <v>623</v>
      </c>
      <c r="B105" s="126">
        <v>5000</v>
      </c>
      <c r="C105" s="127">
        <v>248</v>
      </c>
      <c r="D105" s="112">
        <f t="shared" si="3"/>
        <v>20.161290322580644</v>
      </c>
      <c r="E105" s="89">
        <v>502</v>
      </c>
      <c r="F105" s="86"/>
    </row>
    <row r="106" spans="1:6" ht="15" customHeight="1" x14ac:dyDescent="0.35">
      <c r="A106" s="40" t="s">
        <v>623</v>
      </c>
      <c r="B106" s="95">
        <v>7500</v>
      </c>
      <c r="C106" s="111">
        <v>248</v>
      </c>
      <c r="D106" s="112">
        <f t="shared" si="3"/>
        <v>30.241935483870968</v>
      </c>
      <c r="E106" s="89">
        <v>501</v>
      </c>
      <c r="F106" s="86"/>
    </row>
    <row r="107" spans="1:6" ht="15" customHeight="1" x14ac:dyDescent="0.35">
      <c r="A107" s="40" t="s">
        <v>623</v>
      </c>
      <c r="B107" s="95">
        <v>5000</v>
      </c>
      <c r="C107" s="111">
        <v>248</v>
      </c>
      <c r="D107" s="112">
        <f t="shared" si="3"/>
        <v>20.161290322580644</v>
      </c>
      <c r="E107" s="89">
        <v>501</v>
      </c>
      <c r="F107" s="86"/>
    </row>
    <row r="108" spans="1:6" ht="15" customHeight="1" x14ac:dyDescent="0.35">
      <c r="A108" s="40" t="s">
        <v>624</v>
      </c>
      <c r="B108" s="95">
        <v>8100</v>
      </c>
      <c r="C108" s="111">
        <v>382</v>
      </c>
      <c r="D108" s="112">
        <f t="shared" si="3"/>
        <v>21.204188481675391</v>
      </c>
      <c r="E108" s="89">
        <v>405</v>
      </c>
      <c r="F108" s="86"/>
    </row>
    <row r="109" spans="1:6" ht="15" customHeight="1" x14ac:dyDescent="0.35">
      <c r="A109" s="40" t="s">
        <v>624</v>
      </c>
      <c r="B109" s="95">
        <v>8100</v>
      </c>
      <c r="C109" s="111">
        <v>382</v>
      </c>
      <c r="D109" s="112">
        <f t="shared" si="3"/>
        <v>21.204188481675391</v>
      </c>
      <c r="E109" s="89">
        <v>405</v>
      </c>
      <c r="F109" s="86"/>
    </row>
    <row r="110" spans="1:6" ht="15" customHeight="1" x14ac:dyDescent="0.35">
      <c r="A110" s="40" t="s">
        <v>618</v>
      </c>
      <c r="B110" s="95">
        <v>59650</v>
      </c>
      <c r="C110" s="111">
        <v>1429</v>
      </c>
      <c r="D110" s="112">
        <f t="shared" si="3"/>
        <v>41.742477256822951</v>
      </c>
      <c r="E110" s="89">
        <v>499</v>
      </c>
      <c r="F110" s="86"/>
    </row>
    <row r="111" spans="1:6" ht="15" customHeight="1" x14ac:dyDescent="0.35">
      <c r="A111" s="40" t="s">
        <v>625</v>
      </c>
      <c r="B111" s="95">
        <v>174000</v>
      </c>
      <c r="C111" s="111">
        <v>452</v>
      </c>
      <c r="D111" s="112">
        <f t="shared" si="3"/>
        <v>384.95575221238937</v>
      </c>
      <c r="E111" s="89">
        <v>475</v>
      </c>
      <c r="F111" s="86"/>
    </row>
    <row r="112" spans="1:6" ht="15" customHeight="1" x14ac:dyDescent="0.35">
      <c r="A112" s="98" t="s">
        <v>53</v>
      </c>
      <c r="B112" s="100">
        <f>SUM(B95:B111)</f>
        <v>1069850</v>
      </c>
      <c r="C112" s="92"/>
      <c r="D112" s="121">
        <f>SUM(D95:D111)</f>
        <v>2490.1965199196366</v>
      </c>
      <c r="E112" s="86"/>
      <c r="F112" s="86"/>
    </row>
    <row r="113" spans="1:6" ht="15" customHeight="1" x14ac:dyDescent="0.35">
      <c r="A113" s="98"/>
      <c r="B113" s="100"/>
      <c r="C113" s="92"/>
      <c r="D113" s="121"/>
      <c r="E113" s="86"/>
      <c r="F113" s="86"/>
    </row>
    <row r="114" spans="1:6" ht="15" customHeight="1" thickBot="1" x14ac:dyDescent="0.4">
      <c r="A114" s="339" t="s">
        <v>60</v>
      </c>
      <c r="B114" s="340"/>
      <c r="C114" s="340"/>
      <c r="D114" s="340"/>
      <c r="E114" s="340"/>
      <c r="F114" s="86"/>
    </row>
    <row r="115" spans="1:6" ht="15" customHeight="1" x14ac:dyDescent="0.35">
      <c r="A115" s="60" t="s">
        <v>42</v>
      </c>
      <c r="B115" s="60" t="s">
        <v>1</v>
      </c>
      <c r="C115" s="60" t="s">
        <v>61</v>
      </c>
      <c r="D115" s="60" t="s">
        <v>62</v>
      </c>
      <c r="E115" s="60" t="s">
        <v>63</v>
      </c>
      <c r="F115" s="86"/>
    </row>
    <row r="116" spans="1:6" ht="15" customHeight="1" x14ac:dyDescent="0.35">
      <c r="A116" s="77" t="s">
        <v>39</v>
      </c>
      <c r="B116" s="123">
        <v>2490</v>
      </c>
      <c r="C116" s="38">
        <v>176642304.62430701</v>
      </c>
      <c r="D116" s="38">
        <v>214210418.637362</v>
      </c>
      <c r="E116" s="38">
        <v>375650568.80332601</v>
      </c>
      <c r="F116" s="86"/>
    </row>
    <row r="117" spans="1:6" ht="15" customHeight="1" x14ac:dyDescent="0.35">
      <c r="A117" s="77" t="s">
        <v>40</v>
      </c>
      <c r="B117" s="123">
        <v>888.27160567313194</v>
      </c>
      <c r="C117" s="38">
        <v>43697861.185016602</v>
      </c>
      <c r="D117" s="38">
        <v>63006970.846913397</v>
      </c>
      <c r="E117" s="38">
        <v>116335110.34980001</v>
      </c>
      <c r="F117" s="86"/>
    </row>
    <row r="118" spans="1:6" ht="15" customHeight="1" x14ac:dyDescent="0.35">
      <c r="A118" s="77" t="s">
        <v>41</v>
      </c>
      <c r="B118" s="123">
        <v>1078.3880519311599</v>
      </c>
      <c r="C118" s="38">
        <v>45336292.639995202</v>
      </c>
      <c r="D118" s="38">
        <v>78840961.627614304</v>
      </c>
      <c r="E118" s="38">
        <v>134588311.87423101</v>
      </c>
      <c r="F118" s="86"/>
    </row>
    <row r="119" spans="1:6" ht="15" customHeight="1" x14ac:dyDescent="0.35">
      <c r="A119" s="56" t="s">
        <v>38</v>
      </c>
      <c r="B119" s="124">
        <v>4457.66</v>
      </c>
      <c r="C119" s="39">
        <f>SUM(C116:C118)</f>
        <v>265676458.44931883</v>
      </c>
      <c r="D119" s="39">
        <f t="shared" ref="D119:E119" si="4">SUM(D116:D118)</f>
        <v>356058351.11188972</v>
      </c>
      <c r="E119" s="39">
        <f t="shared" si="4"/>
        <v>626573991.02735698</v>
      </c>
      <c r="F119" s="86"/>
    </row>
    <row r="120" spans="1:6" ht="15" customHeight="1" x14ac:dyDescent="0.35">
      <c r="A120" s="56"/>
      <c r="B120" s="57"/>
      <c r="C120" s="39"/>
      <c r="D120" s="39"/>
      <c r="E120" s="39"/>
      <c r="F120" s="86"/>
    </row>
    <row r="121" spans="1:6" ht="15" customHeight="1" thickBot="1" x14ac:dyDescent="0.4">
      <c r="A121" s="339" t="s">
        <v>64</v>
      </c>
      <c r="B121" s="340"/>
      <c r="C121" s="340"/>
      <c r="D121" s="340"/>
      <c r="E121" s="340"/>
      <c r="F121" s="79"/>
    </row>
    <row r="122" spans="1:6" ht="15" customHeight="1" x14ac:dyDescent="0.35">
      <c r="A122" s="61"/>
      <c r="B122" s="62" t="s">
        <v>69</v>
      </c>
      <c r="C122" s="62" t="s">
        <v>68</v>
      </c>
      <c r="D122" s="62" t="s">
        <v>67</v>
      </c>
      <c r="E122" s="62" t="s">
        <v>66</v>
      </c>
      <c r="F122" s="82"/>
    </row>
    <row r="123" spans="1:6" ht="15" customHeight="1" x14ac:dyDescent="0.35">
      <c r="A123" s="56" t="s">
        <v>0</v>
      </c>
      <c r="B123" s="59">
        <v>165741615</v>
      </c>
      <c r="C123" s="39">
        <v>36639144</v>
      </c>
      <c r="D123" s="39">
        <v>39753065</v>
      </c>
      <c r="E123" s="39">
        <v>242133824</v>
      </c>
      <c r="F123" s="83"/>
    </row>
    <row r="124" spans="1:6" ht="15" customHeight="1" x14ac:dyDescent="0.35">
      <c r="A124" s="53"/>
      <c r="B124" s="36"/>
      <c r="C124" s="26"/>
      <c r="D124" s="26"/>
      <c r="E124" s="26"/>
      <c r="F124" s="53"/>
    </row>
    <row r="125" spans="1:6" ht="15" customHeight="1" thickBot="1" x14ac:dyDescent="0.4">
      <c r="A125" s="339" t="s">
        <v>65</v>
      </c>
      <c r="B125" s="340"/>
      <c r="C125" s="340"/>
      <c r="D125" s="340"/>
      <c r="E125" s="340"/>
      <c r="F125" s="84"/>
    </row>
    <row r="126" spans="1:6" ht="15" customHeight="1" x14ac:dyDescent="0.35">
      <c r="A126" s="60" t="s">
        <v>2</v>
      </c>
      <c r="B126" s="60" t="s">
        <v>3</v>
      </c>
      <c r="C126" s="60" t="s">
        <v>36</v>
      </c>
      <c r="D126" s="60" t="s">
        <v>5</v>
      </c>
      <c r="E126" s="60" t="s">
        <v>6</v>
      </c>
      <c r="F126" s="60" t="s">
        <v>614</v>
      </c>
    </row>
    <row r="127" spans="1:6" ht="15" customHeight="1" x14ac:dyDescent="0.35">
      <c r="A127" s="77" t="s">
        <v>7</v>
      </c>
      <c r="B127" s="38"/>
      <c r="C127" s="38"/>
      <c r="D127" s="38"/>
      <c r="E127" s="38">
        <v>21842.390595352801</v>
      </c>
      <c r="F127" s="80"/>
    </row>
    <row r="128" spans="1:6" ht="15" customHeight="1" x14ac:dyDescent="0.35">
      <c r="A128" s="77" t="s">
        <v>8</v>
      </c>
      <c r="B128" s="38">
        <v>29837.6337578522</v>
      </c>
      <c r="C128" s="38"/>
      <c r="D128" s="38"/>
      <c r="E128" s="38"/>
      <c r="F128" s="80"/>
    </row>
    <row r="129" spans="1:6" ht="15" customHeight="1" x14ac:dyDescent="0.35">
      <c r="A129" s="77" t="s">
        <v>9</v>
      </c>
      <c r="B129" s="38">
        <v>62501.318811473197</v>
      </c>
      <c r="C129" s="38"/>
      <c r="D129" s="38"/>
      <c r="E129" s="38"/>
      <c r="F129" s="80"/>
    </row>
    <row r="130" spans="1:6" ht="15" customHeight="1" x14ac:dyDescent="0.35">
      <c r="A130" s="77" t="s">
        <v>70</v>
      </c>
      <c r="B130" s="38"/>
      <c r="C130" s="38">
        <v>4593923.5302965799</v>
      </c>
      <c r="D130" s="38"/>
      <c r="E130" s="38"/>
      <c r="F130" s="80">
        <f>C130</f>
        <v>4593923.5302965799</v>
      </c>
    </row>
    <row r="131" spans="1:6" ht="15" customHeight="1" x14ac:dyDescent="0.35">
      <c r="A131" s="77" t="s">
        <v>71</v>
      </c>
      <c r="B131" s="38"/>
      <c r="C131" s="38">
        <v>3327435.7063612901</v>
      </c>
      <c r="D131" s="38"/>
      <c r="E131" s="38"/>
      <c r="F131" s="80"/>
    </row>
    <row r="132" spans="1:6" ht="15" customHeight="1" x14ac:dyDescent="0.35">
      <c r="A132" s="77" t="s">
        <v>72</v>
      </c>
      <c r="B132" s="38"/>
      <c r="C132" s="38">
        <v>79163.586248781197</v>
      </c>
      <c r="D132" s="38"/>
      <c r="E132" s="38"/>
      <c r="F132" s="80">
        <f>C132</f>
        <v>79163.586248781197</v>
      </c>
    </row>
    <row r="133" spans="1:6" ht="15" customHeight="1" x14ac:dyDescent="0.35">
      <c r="A133" s="77" t="s">
        <v>73</v>
      </c>
      <c r="B133" s="38"/>
      <c r="C133" s="38">
        <v>722505.88880984101</v>
      </c>
      <c r="D133" s="38"/>
      <c r="E133" s="38"/>
      <c r="F133" s="80">
        <f>C133</f>
        <v>722505.88880984101</v>
      </c>
    </row>
    <row r="134" spans="1:6" ht="15" customHeight="1" x14ac:dyDescent="0.35">
      <c r="A134" s="77" t="s">
        <v>74</v>
      </c>
      <c r="B134" s="38"/>
      <c r="C134" s="38">
        <v>25685.391989339601</v>
      </c>
      <c r="D134" s="38"/>
      <c r="E134" s="38"/>
      <c r="F134" s="80">
        <f>C134</f>
        <v>25685.391989339601</v>
      </c>
    </row>
    <row r="135" spans="1:6" ht="15" customHeight="1" x14ac:dyDescent="0.35">
      <c r="A135" s="77" t="s">
        <v>10</v>
      </c>
      <c r="B135" s="38"/>
      <c r="C135" s="38"/>
      <c r="D135" s="38"/>
      <c r="E135" s="38">
        <v>314756.789171868</v>
      </c>
      <c r="F135" s="80"/>
    </row>
    <row r="136" spans="1:6" ht="15" customHeight="1" x14ac:dyDescent="0.35">
      <c r="A136" s="77" t="s">
        <v>11</v>
      </c>
      <c r="B136" s="38"/>
      <c r="C136" s="38"/>
      <c r="D136" s="38">
        <v>3635656.0785961701</v>
      </c>
      <c r="E136" s="38"/>
      <c r="F136" s="80">
        <f>D136/3</f>
        <v>1211885.3595320566</v>
      </c>
    </row>
    <row r="137" spans="1:6" ht="15" customHeight="1" x14ac:dyDescent="0.35">
      <c r="A137" s="77" t="s">
        <v>12</v>
      </c>
      <c r="B137" s="38"/>
      <c r="C137" s="38"/>
      <c r="D137" s="38">
        <v>412975.36534500599</v>
      </c>
      <c r="E137" s="38"/>
      <c r="F137" s="38">
        <f>D137</f>
        <v>412975.36534500599</v>
      </c>
    </row>
    <row r="138" spans="1:6" ht="15" customHeight="1" x14ac:dyDescent="0.35">
      <c r="A138" s="77" t="s">
        <v>13</v>
      </c>
      <c r="B138" s="38"/>
      <c r="C138" s="38"/>
      <c r="D138" s="38">
        <v>143549.85904246301</v>
      </c>
      <c r="E138" s="38"/>
      <c r="F138" s="38">
        <f>D138</f>
        <v>143549.85904246301</v>
      </c>
    </row>
    <row r="139" spans="1:6" ht="15" customHeight="1" x14ac:dyDescent="0.35">
      <c r="A139" s="77" t="s">
        <v>14</v>
      </c>
      <c r="B139" s="38"/>
      <c r="C139" s="38"/>
      <c r="D139" s="38">
        <v>58842.818826097602</v>
      </c>
      <c r="E139" s="38"/>
      <c r="F139" s="38"/>
    </row>
    <row r="140" spans="1:6" ht="15" customHeight="1" x14ac:dyDescent="0.35">
      <c r="A140" s="77" t="s">
        <v>15</v>
      </c>
      <c r="B140" s="38"/>
      <c r="C140" s="38"/>
      <c r="D140" s="38">
        <v>89895.999599823597</v>
      </c>
      <c r="E140" s="38"/>
      <c r="F140" s="38">
        <f>D140</f>
        <v>89895.999599823597</v>
      </c>
    </row>
    <row r="141" spans="1:6" ht="15" customHeight="1" x14ac:dyDescent="0.35">
      <c r="A141" s="56" t="s">
        <v>0</v>
      </c>
      <c r="B141" s="39">
        <f>SUM(B127:B140)</f>
        <v>92338.952569325396</v>
      </c>
      <c r="C141" s="39">
        <f t="shared" ref="C141:E141" si="5">SUM(C127:C140)</f>
        <v>8748714.1037058309</v>
      </c>
      <c r="D141" s="39">
        <f t="shared" si="5"/>
        <v>4340920.1214095606</v>
      </c>
      <c r="E141" s="39">
        <f t="shared" si="5"/>
        <v>336599.1797672208</v>
      </c>
      <c r="F141" s="39">
        <f>SUM(F127:F140)</f>
        <v>7279584.9808638906</v>
      </c>
    </row>
    <row r="142" spans="1:6" ht="15" customHeight="1" thickBot="1" x14ac:dyDescent="0.4">
      <c r="A142" s="97"/>
      <c r="B142" s="95"/>
      <c r="C142" s="120"/>
      <c r="D142" s="122"/>
      <c r="E142" s="86"/>
      <c r="F142" s="86"/>
    </row>
    <row r="143" spans="1:6" ht="15" customHeight="1" x14ac:dyDescent="0.35">
      <c r="A143" s="314" t="s">
        <v>708</v>
      </c>
      <c r="B143" s="315"/>
      <c r="C143" s="315"/>
      <c r="D143" s="315"/>
      <c r="E143" s="315"/>
      <c r="F143" s="316"/>
    </row>
    <row r="144" spans="1:6" ht="15" customHeight="1" thickBot="1" x14ac:dyDescent="0.4">
      <c r="A144" s="317"/>
      <c r="B144" s="318"/>
      <c r="C144" s="318"/>
      <c r="D144" s="318"/>
      <c r="E144" s="318"/>
      <c r="F144" s="319"/>
    </row>
    <row r="145" spans="1:8" ht="15" customHeight="1" x14ac:dyDescent="0.35">
      <c r="A145" s="40"/>
      <c r="B145" s="95"/>
      <c r="C145" s="120"/>
      <c r="D145" s="122"/>
      <c r="E145" s="86"/>
      <c r="F145" s="86"/>
    </row>
    <row r="146" spans="1:8" ht="15" customHeight="1" x14ac:dyDescent="0.35">
      <c r="A146" s="40" t="s">
        <v>717</v>
      </c>
      <c r="B146" s="95"/>
      <c r="C146" s="120"/>
      <c r="D146" s="122"/>
      <c r="E146" s="86"/>
      <c r="F146" s="86"/>
    </row>
    <row r="147" spans="1:8" ht="15" customHeight="1" thickBot="1" x14ac:dyDescent="0.4">
      <c r="A147" s="40"/>
      <c r="B147" s="95"/>
      <c r="C147" s="120"/>
      <c r="D147" s="122"/>
      <c r="E147" s="86"/>
      <c r="F147" s="86"/>
    </row>
    <row r="148" spans="1:8" ht="15" customHeight="1" thickBot="1" x14ac:dyDescent="0.4">
      <c r="A148" s="44" t="s">
        <v>711</v>
      </c>
      <c r="B148" s="45" t="s">
        <v>45</v>
      </c>
      <c r="C148" s="45" t="s">
        <v>46</v>
      </c>
      <c r="D148" s="45" t="s">
        <v>47</v>
      </c>
      <c r="E148" s="86"/>
      <c r="F148" s="86"/>
    </row>
    <row r="149" spans="1:8" ht="15" customHeight="1" thickBot="1" x14ac:dyDescent="0.4">
      <c r="A149" s="46" t="s">
        <v>0</v>
      </c>
      <c r="B149" s="47"/>
      <c r="C149" s="48">
        <v>155.84</v>
      </c>
      <c r="D149" s="49">
        <f>C149*5000</f>
        <v>779200</v>
      </c>
      <c r="E149" s="86"/>
      <c r="F149" s="86"/>
    </row>
    <row r="150" spans="1:8" ht="15" customHeight="1" thickBot="1" x14ac:dyDescent="0.4">
      <c r="A150" s="46" t="s">
        <v>48</v>
      </c>
      <c r="B150" s="50">
        <v>0.25</v>
      </c>
      <c r="C150" s="48">
        <f>C149*B150</f>
        <v>38.96</v>
      </c>
      <c r="D150" s="49">
        <f>C150*5000</f>
        <v>194800</v>
      </c>
      <c r="E150" s="86"/>
      <c r="F150" s="86"/>
    </row>
    <row r="151" spans="1:8" ht="15" customHeight="1" thickBot="1" x14ac:dyDescent="0.4">
      <c r="A151" s="46" t="s">
        <v>49</v>
      </c>
      <c r="B151" s="50">
        <v>7.0000000000000007E-2</v>
      </c>
      <c r="C151" s="48">
        <f>SUM(C149:C150)*B151</f>
        <v>13.636000000000003</v>
      </c>
      <c r="D151" s="49">
        <f>C151*5000</f>
        <v>68180.000000000015</v>
      </c>
      <c r="E151" s="86"/>
      <c r="F151" s="86"/>
    </row>
    <row r="152" spans="1:8" ht="15" customHeight="1" thickBot="1" x14ac:dyDescent="0.4">
      <c r="A152" s="305" t="s">
        <v>50</v>
      </c>
      <c r="B152" s="306"/>
      <c r="C152" s="51">
        <f>SUM(C149:C151)</f>
        <v>208.43600000000001</v>
      </c>
      <c r="D152" s="52">
        <f>SUM(D149:D151)</f>
        <v>1042180</v>
      </c>
      <c r="E152" s="86"/>
      <c r="F152" s="86"/>
    </row>
    <row r="153" spans="1:8" ht="15" customHeight="1" thickBot="1" x14ac:dyDescent="0.4">
      <c r="A153" s="40"/>
      <c r="B153" s="95"/>
      <c r="C153" s="120"/>
      <c r="D153" s="122"/>
      <c r="E153" s="86"/>
      <c r="F153" s="40"/>
      <c r="G153" s="95"/>
      <c r="H153" s="120"/>
    </row>
    <row r="154" spans="1:8" ht="15" customHeight="1" thickBot="1" x14ac:dyDescent="0.4">
      <c r="A154" s="44" t="s">
        <v>712</v>
      </c>
      <c r="B154" s="45" t="s">
        <v>45</v>
      </c>
      <c r="C154" s="45" t="s">
        <v>46</v>
      </c>
      <c r="D154" s="45" t="s">
        <v>47</v>
      </c>
      <c r="E154" s="86"/>
      <c r="F154" s="40"/>
      <c r="G154" s="95"/>
      <c r="H154" s="120"/>
    </row>
    <row r="155" spans="1:8" ht="15" customHeight="1" thickBot="1" x14ac:dyDescent="0.4">
      <c r="A155" s="46" t="s">
        <v>0</v>
      </c>
      <c r="B155" s="47"/>
      <c r="C155" s="48">
        <v>155.84</v>
      </c>
      <c r="D155" s="49">
        <f>C155*5500</f>
        <v>857120</v>
      </c>
      <c r="E155" s="86"/>
    </row>
    <row r="156" spans="1:8" ht="15" customHeight="1" thickBot="1" x14ac:dyDescent="0.4">
      <c r="A156" s="46" t="s">
        <v>48</v>
      </c>
      <c r="B156" s="50">
        <v>0.25</v>
      </c>
      <c r="C156" s="48">
        <f>C155*B156</f>
        <v>38.96</v>
      </c>
      <c r="D156" s="49">
        <f t="shared" ref="D156:D157" si="6">C156*5500</f>
        <v>214280</v>
      </c>
      <c r="E156" s="86"/>
    </row>
    <row r="157" spans="1:8" ht="15" customHeight="1" thickBot="1" x14ac:dyDescent="0.4">
      <c r="A157" s="46" t="s">
        <v>49</v>
      </c>
      <c r="B157" s="50">
        <v>7.0000000000000007E-2</v>
      </c>
      <c r="C157" s="48">
        <f>SUM(C155:C156)*B157</f>
        <v>13.636000000000003</v>
      </c>
      <c r="D157" s="49">
        <f t="shared" si="6"/>
        <v>74998.000000000015</v>
      </c>
      <c r="E157" s="86"/>
    </row>
    <row r="158" spans="1:8" ht="15" customHeight="1" thickBot="1" x14ac:dyDescent="0.4">
      <c r="A158" s="305" t="s">
        <v>50</v>
      </c>
      <c r="B158" s="306"/>
      <c r="C158" s="51">
        <f>SUM(C155:C157)</f>
        <v>208.43600000000001</v>
      </c>
      <c r="D158" s="52">
        <f>SUM(D155:D157)</f>
        <v>1146398</v>
      </c>
      <c r="E158" s="86"/>
    </row>
    <row r="159" spans="1:8" ht="15" customHeight="1" thickBot="1" x14ac:dyDescent="0.4">
      <c r="A159" s="40"/>
      <c r="B159" s="95"/>
      <c r="C159" s="120"/>
      <c r="D159" s="122"/>
      <c r="E159" s="86"/>
    </row>
    <row r="160" spans="1:8" ht="15" customHeight="1" thickBot="1" x14ac:dyDescent="0.4">
      <c r="A160" s="44" t="s">
        <v>713</v>
      </c>
      <c r="B160" s="45" t="s">
        <v>45</v>
      </c>
      <c r="C160" s="45" t="s">
        <v>46</v>
      </c>
      <c r="D160" s="45" t="s">
        <v>47</v>
      </c>
      <c r="E160" s="86"/>
    </row>
    <row r="161" spans="1:5" ht="15" customHeight="1" thickBot="1" x14ac:dyDescent="0.4">
      <c r="A161" s="46" t="s">
        <v>0</v>
      </c>
      <c r="B161" s="47"/>
      <c r="C161" s="48">
        <v>161.46</v>
      </c>
      <c r="D161" s="49">
        <f>C161*3500</f>
        <v>565110</v>
      </c>
      <c r="E161" s="86"/>
    </row>
    <row r="162" spans="1:5" ht="15" customHeight="1" thickBot="1" x14ac:dyDescent="0.4">
      <c r="A162" s="46" t="s">
        <v>48</v>
      </c>
      <c r="B162" s="50">
        <v>0.25</v>
      </c>
      <c r="C162" s="48">
        <f>C161*B162</f>
        <v>40.365000000000002</v>
      </c>
      <c r="D162" s="49">
        <f>C162*3500</f>
        <v>141277.5</v>
      </c>
      <c r="E162" s="86"/>
    </row>
    <row r="163" spans="1:5" ht="15" customHeight="1" thickBot="1" x14ac:dyDescent="0.4">
      <c r="A163" s="46" t="s">
        <v>49</v>
      </c>
      <c r="B163" s="50">
        <v>7.0000000000000007E-2</v>
      </c>
      <c r="C163" s="48">
        <f>SUM(C161:C162)*B163</f>
        <v>14.127750000000002</v>
      </c>
      <c r="D163" s="49">
        <f>C163*3500</f>
        <v>49447.125000000007</v>
      </c>
      <c r="E163" s="86"/>
    </row>
    <row r="164" spans="1:5" ht="15" customHeight="1" thickBot="1" x14ac:dyDescent="0.4">
      <c r="A164" s="305" t="s">
        <v>50</v>
      </c>
      <c r="B164" s="306"/>
      <c r="C164" s="51">
        <f>SUM(C161:C163)</f>
        <v>215.95275000000001</v>
      </c>
      <c r="D164" s="52">
        <f>SUM(D161:D163)</f>
        <v>755834.625</v>
      </c>
      <c r="E164" s="86"/>
    </row>
    <row r="165" spans="1:5" ht="15" customHeight="1" thickBot="1" x14ac:dyDescent="0.4">
      <c r="A165" s="40"/>
      <c r="B165" s="95"/>
      <c r="C165" s="120"/>
      <c r="D165" s="122"/>
      <c r="E165" s="86"/>
    </row>
    <row r="166" spans="1:5" ht="15" customHeight="1" thickBot="1" x14ac:dyDescent="0.4">
      <c r="A166" s="44" t="s">
        <v>714</v>
      </c>
      <c r="B166" s="45" t="s">
        <v>45</v>
      </c>
      <c r="C166" s="45" t="s">
        <v>46</v>
      </c>
      <c r="D166" s="45" t="s">
        <v>47</v>
      </c>
      <c r="E166" s="86"/>
    </row>
    <row r="167" spans="1:5" ht="15" customHeight="1" thickBot="1" x14ac:dyDescent="0.4">
      <c r="A167" s="46" t="s">
        <v>0</v>
      </c>
      <c r="B167" s="47"/>
      <c r="C167" s="48">
        <v>161.46</v>
      </c>
      <c r="D167" s="49">
        <f>C167*4000</f>
        <v>645840</v>
      </c>
      <c r="E167" s="86"/>
    </row>
    <row r="168" spans="1:5" ht="15" customHeight="1" thickBot="1" x14ac:dyDescent="0.4">
      <c r="A168" s="46" t="s">
        <v>48</v>
      </c>
      <c r="B168" s="50">
        <v>0.25</v>
      </c>
      <c r="C168" s="48">
        <f>C167*B168</f>
        <v>40.365000000000002</v>
      </c>
      <c r="D168" s="49">
        <f>C168*4000</f>
        <v>161460</v>
      </c>
      <c r="E168" s="86"/>
    </row>
    <row r="169" spans="1:5" ht="15" customHeight="1" thickBot="1" x14ac:dyDescent="0.4">
      <c r="A169" s="46" t="s">
        <v>49</v>
      </c>
      <c r="B169" s="50">
        <v>7.0000000000000007E-2</v>
      </c>
      <c r="C169" s="48">
        <f>SUM(C167:C168)*B169</f>
        <v>14.127750000000002</v>
      </c>
      <c r="D169" s="49">
        <f>C169*4000</f>
        <v>56511.000000000007</v>
      </c>
      <c r="E169" s="86"/>
    </row>
    <row r="170" spans="1:5" ht="15" customHeight="1" thickBot="1" x14ac:dyDescent="0.4">
      <c r="A170" s="305" t="s">
        <v>50</v>
      </c>
      <c r="B170" s="306"/>
      <c r="C170" s="51">
        <f>SUM(C167:C169)</f>
        <v>215.95275000000001</v>
      </c>
      <c r="D170" s="52">
        <f>SUM(D167:D169)</f>
        <v>863811</v>
      </c>
      <c r="E170" s="86"/>
    </row>
    <row r="171" spans="1:5" ht="15" customHeight="1" thickBot="1" x14ac:dyDescent="0.4">
      <c r="A171" s="40"/>
      <c r="B171" s="95"/>
      <c r="C171" s="120"/>
      <c r="D171" s="122"/>
      <c r="E171" s="86"/>
    </row>
    <row r="172" spans="1:5" ht="15" customHeight="1" thickBot="1" x14ac:dyDescent="0.4">
      <c r="A172" s="44" t="s">
        <v>715</v>
      </c>
      <c r="B172" s="45" t="s">
        <v>45</v>
      </c>
      <c r="C172" s="45" t="s">
        <v>46</v>
      </c>
      <c r="D172" s="45" t="s">
        <v>47</v>
      </c>
      <c r="E172" s="86"/>
    </row>
    <row r="173" spans="1:5" ht="15" customHeight="1" thickBot="1" x14ac:dyDescent="0.4">
      <c r="A173" s="46" t="s">
        <v>0</v>
      </c>
      <c r="B173" s="47"/>
      <c r="C173" s="48">
        <v>155.84</v>
      </c>
      <c r="D173" s="49">
        <f>C173*7000</f>
        <v>1090880</v>
      </c>
      <c r="E173" s="86"/>
    </row>
    <row r="174" spans="1:5" ht="15" customHeight="1" thickBot="1" x14ac:dyDescent="0.4">
      <c r="A174" s="46" t="s">
        <v>48</v>
      </c>
      <c r="B174" s="50">
        <v>0.25</v>
      </c>
      <c r="C174" s="48">
        <f>C173*B174</f>
        <v>38.96</v>
      </c>
      <c r="D174" s="49">
        <f>C174*7000</f>
        <v>272720</v>
      </c>
      <c r="E174" s="86"/>
    </row>
    <row r="175" spans="1:5" ht="15" customHeight="1" thickBot="1" x14ac:dyDescent="0.4">
      <c r="A175" s="46" t="s">
        <v>49</v>
      </c>
      <c r="B175" s="50">
        <v>7.0000000000000007E-2</v>
      </c>
      <c r="C175" s="48">
        <f>SUM(C173:C174)*B175</f>
        <v>13.636000000000003</v>
      </c>
      <c r="D175" s="49">
        <f>C175*7000</f>
        <v>95452.000000000015</v>
      </c>
      <c r="E175" s="86"/>
    </row>
    <row r="176" spans="1:5" ht="15" customHeight="1" thickBot="1" x14ac:dyDescent="0.4">
      <c r="A176" s="305" t="s">
        <v>50</v>
      </c>
      <c r="B176" s="306"/>
      <c r="C176" s="51">
        <f>SUM(C173:C175)</f>
        <v>208.43600000000001</v>
      </c>
      <c r="D176" s="52">
        <f>SUM(D173:D175)</f>
        <v>1459052</v>
      </c>
      <c r="E176" s="86"/>
    </row>
    <row r="177" spans="1:8" ht="15" customHeight="1" thickBot="1" x14ac:dyDescent="0.4">
      <c r="A177" s="148"/>
      <c r="B177" s="148"/>
      <c r="C177" s="149"/>
      <c r="D177" s="150"/>
      <c r="E177" s="86"/>
    </row>
    <row r="178" spans="1:8" ht="15" customHeight="1" thickBot="1" x14ac:dyDescent="0.4">
      <c r="A178" s="44" t="s">
        <v>722</v>
      </c>
      <c r="B178" s="45" t="s">
        <v>45</v>
      </c>
      <c r="C178" s="45" t="s">
        <v>46</v>
      </c>
      <c r="D178" s="45" t="s">
        <v>47</v>
      </c>
      <c r="E178" s="86"/>
    </row>
    <row r="179" spans="1:8" ht="15" customHeight="1" thickBot="1" x14ac:dyDescent="0.4">
      <c r="A179" s="46" t="s">
        <v>0</v>
      </c>
      <c r="B179" s="47"/>
      <c r="C179" s="48">
        <v>192.21</v>
      </c>
      <c r="D179" s="49">
        <f>C179*3500</f>
        <v>672735</v>
      </c>
      <c r="E179" s="86"/>
    </row>
    <row r="180" spans="1:8" ht="15" customHeight="1" thickBot="1" x14ac:dyDescent="0.4">
      <c r="A180" s="46" t="s">
        <v>48</v>
      </c>
      <c r="B180" s="50">
        <v>0.25</v>
      </c>
      <c r="C180" s="48">
        <f>C179*B180</f>
        <v>48.052500000000002</v>
      </c>
      <c r="D180" s="49">
        <f t="shared" ref="D180:D181" si="7">C180*3500</f>
        <v>168183.75</v>
      </c>
      <c r="E180" s="86"/>
    </row>
    <row r="181" spans="1:8" ht="15" customHeight="1" thickBot="1" x14ac:dyDescent="0.4">
      <c r="A181" s="46" t="s">
        <v>49</v>
      </c>
      <c r="B181" s="50">
        <v>0.08</v>
      </c>
      <c r="C181" s="48">
        <f>SUM(C179:C180)*B181</f>
        <v>19.221</v>
      </c>
      <c r="D181" s="49">
        <f t="shared" si="7"/>
        <v>67273.5</v>
      </c>
      <c r="E181" s="86"/>
      <c r="F181" s="40"/>
      <c r="G181" s="95"/>
      <c r="H181" s="102"/>
    </row>
    <row r="182" spans="1:8" ht="15" customHeight="1" thickBot="1" x14ac:dyDescent="0.4">
      <c r="A182" s="305" t="s">
        <v>50</v>
      </c>
      <c r="B182" s="306"/>
      <c r="C182" s="51">
        <f>SUM(C179:C181)</f>
        <v>259.48349999999999</v>
      </c>
      <c r="D182" s="52">
        <f>SUM(D179:D181)</f>
        <v>908192.25</v>
      </c>
      <c r="E182" s="86"/>
      <c r="F182" s="40"/>
      <c r="G182" s="95"/>
      <c r="H182" s="102"/>
    </row>
    <row r="183" spans="1:8" ht="15" customHeight="1" thickBot="1" x14ac:dyDescent="0.4">
      <c r="A183" s="40"/>
      <c r="B183" s="95"/>
      <c r="C183" s="120"/>
      <c r="D183" s="122"/>
      <c r="E183" s="86"/>
      <c r="F183" s="86"/>
    </row>
    <row r="184" spans="1:8" ht="15" customHeight="1" thickBot="1" x14ac:dyDescent="0.4">
      <c r="A184" s="44" t="s">
        <v>716</v>
      </c>
      <c r="B184" s="45" t="s">
        <v>45</v>
      </c>
      <c r="C184" s="45" t="s">
        <v>46</v>
      </c>
      <c r="D184" s="45" t="s">
        <v>47</v>
      </c>
      <c r="E184" s="86"/>
      <c r="F184" s="86"/>
    </row>
    <row r="185" spans="1:8" ht="15" customHeight="1" thickBot="1" x14ac:dyDescent="0.4">
      <c r="A185" s="46" t="s">
        <v>0</v>
      </c>
      <c r="B185" s="47"/>
      <c r="C185" s="48">
        <v>160.05000000000001</v>
      </c>
      <c r="D185" s="49">
        <f>C185*235724</f>
        <v>37727626.200000003</v>
      </c>
      <c r="E185" s="86"/>
      <c r="F185" s="86"/>
    </row>
    <row r="186" spans="1:8" ht="15" customHeight="1" thickBot="1" x14ac:dyDescent="0.4">
      <c r="A186" s="46" t="s">
        <v>48</v>
      </c>
      <c r="B186" s="50">
        <v>0.25</v>
      </c>
      <c r="C186" s="48">
        <f>C185*B186</f>
        <v>40.012500000000003</v>
      </c>
      <c r="D186" s="49">
        <f t="shared" ref="D186:D187" si="8">C186*235724</f>
        <v>9431906.5500000007</v>
      </c>
      <c r="E186" s="86"/>
      <c r="F186" s="86"/>
    </row>
    <row r="187" spans="1:8" ht="15" customHeight="1" thickBot="1" x14ac:dyDescent="0.4">
      <c r="A187" s="46" t="s">
        <v>49</v>
      </c>
      <c r="B187" s="50">
        <v>0.11</v>
      </c>
      <c r="C187" s="48">
        <f>SUM(C185:C186)*B187</f>
        <v>22.006875000000001</v>
      </c>
      <c r="D187" s="49">
        <f t="shared" si="8"/>
        <v>5187548.6025</v>
      </c>
      <c r="E187" s="86"/>
      <c r="F187" s="86"/>
    </row>
    <row r="188" spans="1:8" ht="15" customHeight="1" thickBot="1" x14ac:dyDescent="0.4">
      <c r="A188" s="305" t="s">
        <v>50</v>
      </c>
      <c r="B188" s="306"/>
      <c r="C188" s="51">
        <f>SUM(C185:C187)</f>
        <v>222.06937500000001</v>
      </c>
      <c r="D188" s="52">
        <f>SUM(D185:D187)</f>
        <v>52347081.352499999</v>
      </c>
      <c r="E188" s="86"/>
      <c r="F188" s="86"/>
    </row>
    <row r="189" spans="1:8" ht="15" customHeight="1" thickBot="1" x14ac:dyDescent="0.4">
      <c r="A189" s="40"/>
      <c r="B189" s="95"/>
      <c r="C189" s="120"/>
      <c r="D189" s="122"/>
      <c r="E189" s="86"/>
      <c r="F189" s="86"/>
    </row>
    <row r="190" spans="1:8" ht="15" customHeight="1" thickBot="1" x14ac:dyDescent="0.4">
      <c r="A190" s="44" t="s">
        <v>721</v>
      </c>
      <c r="B190" s="45" t="s">
        <v>45</v>
      </c>
      <c r="C190" s="45" t="s">
        <v>46</v>
      </c>
      <c r="D190" s="45" t="s">
        <v>47</v>
      </c>
      <c r="E190" s="86"/>
      <c r="F190" s="342" t="s">
        <v>719</v>
      </c>
      <c r="G190" s="343"/>
    </row>
    <row r="191" spans="1:8" ht="15" customHeight="1" thickBot="1" x14ac:dyDescent="0.4">
      <c r="A191" s="46" t="s">
        <v>0</v>
      </c>
      <c r="B191" s="47"/>
      <c r="C191" s="48">
        <v>145.47</v>
      </c>
      <c r="D191" s="49">
        <f>C191*80600</f>
        <v>11724882</v>
      </c>
      <c r="E191" s="86"/>
      <c r="F191" s="346" t="s">
        <v>724</v>
      </c>
      <c r="G191" s="347"/>
    </row>
    <row r="192" spans="1:8" ht="15" customHeight="1" thickBot="1" x14ac:dyDescent="0.4">
      <c r="A192" s="46" t="s">
        <v>48</v>
      </c>
      <c r="B192" s="50">
        <v>0.25</v>
      </c>
      <c r="C192" s="48">
        <f>C191*B192</f>
        <v>36.3675</v>
      </c>
      <c r="D192" s="49">
        <f t="shared" ref="D192:D193" si="9">C192*80600</f>
        <v>2931220.5</v>
      </c>
      <c r="E192" s="90"/>
      <c r="F192" s="348"/>
      <c r="G192" s="349"/>
    </row>
    <row r="193" spans="1:6" ht="15" customHeight="1" thickBot="1" x14ac:dyDescent="0.4">
      <c r="A193" s="46" t="s">
        <v>49</v>
      </c>
      <c r="B193" s="50">
        <v>0.06</v>
      </c>
      <c r="C193" s="48">
        <f>SUM(C191:C192)*B193</f>
        <v>10.91025</v>
      </c>
      <c r="D193" s="49">
        <f t="shared" si="9"/>
        <v>879366.14999999991</v>
      </c>
      <c r="E193" s="86"/>
    </row>
    <row r="194" spans="1:6" ht="15" customHeight="1" thickBot="1" x14ac:dyDescent="0.4">
      <c r="A194" s="305" t="s">
        <v>50</v>
      </c>
      <c r="B194" s="306"/>
      <c r="C194" s="51">
        <f>SUM(C191:C193)</f>
        <v>192.74775</v>
      </c>
      <c r="D194" s="52">
        <f>SUM(D191:D193)</f>
        <v>15535468.65</v>
      </c>
      <c r="E194" s="86"/>
    </row>
    <row r="195" spans="1:6" ht="15" customHeight="1" thickBot="1" x14ac:dyDescent="0.4">
      <c r="A195" s="40"/>
      <c r="B195" s="95"/>
      <c r="C195" s="120"/>
      <c r="D195" s="122"/>
      <c r="E195" s="86"/>
      <c r="F195" s="86"/>
    </row>
    <row r="196" spans="1:6" ht="15" customHeight="1" thickBot="1" x14ac:dyDescent="0.4">
      <c r="A196" s="44" t="s">
        <v>720</v>
      </c>
      <c r="B196" s="45" t="s">
        <v>45</v>
      </c>
      <c r="C196" s="45" t="s">
        <v>46</v>
      </c>
      <c r="D196" s="45" t="s">
        <v>47</v>
      </c>
      <c r="E196" s="86"/>
      <c r="F196" s="86"/>
    </row>
    <row r="197" spans="1:6" ht="15" customHeight="1" thickBot="1" x14ac:dyDescent="0.4">
      <c r="A197" s="46" t="s">
        <v>0</v>
      </c>
      <c r="B197" s="47"/>
      <c r="C197" s="48">
        <v>145.47</v>
      </c>
      <c r="D197" s="49">
        <f>C197*69550</f>
        <v>10117438.5</v>
      </c>
      <c r="E197" s="86"/>
      <c r="F197" s="86"/>
    </row>
    <row r="198" spans="1:6" ht="15" customHeight="1" thickBot="1" x14ac:dyDescent="0.4">
      <c r="A198" s="46" t="s">
        <v>48</v>
      </c>
      <c r="B198" s="50">
        <v>0.25</v>
      </c>
      <c r="C198" s="48">
        <f>C197*B198</f>
        <v>36.3675</v>
      </c>
      <c r="D198" s="49">
        <f t="shared" ref="D198:D199" si="10">C198*69550</f>
        <v>2529359.625</v>
      </c>
      <c r="E198" s="86"/>
      <c r="F198" s="86"/>
    </row>
    <row r="199" spans="1:6" ht="15" customHeight="1" thickBot="1" x14ac:dyDescent="0.4">
      <c r="A199" s="46" t="s">
        <v>49</v>
      </c>
      <c r="B199" s="50">
        <v>0.06</v>
      </c>
      <c r="C199" s="48">
        <f>SUM(C197:C198)*B199</f>
        <v>10.91025</v>
      </c>
      <c r="D199" s="49">
        <f t="shared" si="10"/>
        <v>758807.88749999995</v>
      </c>
      <c r="E199" s="86"/>
      <c r="F199" s="86"/>
    </row>
    <row r="200" spans="1:6" ht="15" customHeight="1" thickBot="1" x14ac:dyDescent="0.4">
      <c r="A200" s="305" t="s">
        <v>50</v>
      </c>
      <c r="B200" s="306"/>
      <c r="C200" s="51">
        <f>SUM(C197:C199)</f>
        <v>192.74775</v>
      </c>
      <c r="D200" s="52">
        <f>SUM(D197:D199)</f>
        <v>13405606.012499999</v>
      </c>
      <c r="E200" s="86"/>
      <c r="F200" s="86"/>
    </row>
    <row r="201" spans="1:6" ht="15" customHeight="1" thickBot="1" x14ac:dyDescent="0.4">
      <c r="A201" s="40"/>
      <c r="B201" s="95"/>
      <c r="C201" s="120"/>
      <c r="D201" s="122"/>
      <c r="E201" s="86"/>
      <c r="F201" s="86"/>
    </row>
    <row r="202" spans="1:6" ht="15" customHeight="1" thickBot="1" x14ac:dyDescent="0.4">
      <c r="A202" s="44" t="s">
        <v>750</v>
      </c>
      <c r="B202" s="45" t="s">
        <v>45</v>
      </c>
      <c r="C202" s="45" t="s">
        <v>46</v>
      </c>
      <c r="D202" s="45" t="s">
        <v>47</v>
      </c>
      <c r="E202" s="86"/>
      <c r="F202" s="86"/>
    </row>
    <row r="203" spans="1:6" ht="15" customHeight="1" thickBot="1" x14ac:dyDescent="0.4">
      <c r="A203" s="46" t="s">
        <v>0</v>
      </c>
      <c r="B203" s="47"/>
      <c r="C203" s="48">
        <v>126.67</v>
      </c>
      <c r="D203" s="49">
        <f>C203*25350</f>
        <v>3211084.5</v>
      </c>
      <c r="E203" s="86"/>
      <c r="F203" s="86"/>
    </row>
    <row r="204" spans="1:6" ht="15" customHeight="1" thickBot="1" x14ac:dyDescent="0.4">
      <c r="A204" s="46" t="s">
        <v>48</v>
      </c>
      <c r="B204" s="50">
        <v>0.25</v>
      </c>
      <c r="C204" s="48">
        <f>C203*B204</f>
        <v>31.6675</v>
      </c>
      <c r="D204" s="49">
        <f t="shared" ref="D204:D205" si="11">C204*25350</f>
        <v>802771.125</v>
      </c>
      <c r="E204" s="86"/>
      <c r="F204" s="86"/>
    </row>
    <row r="205" spans="1:6" ht="15" customHeight="1" thickBot="1" x14ac:dyDescent="0.4">
      <c r="A205" s="46" t="s">
        <v>49</v>
      </c>
      <c r="B205" s="50">
        <v>0.08</v>
      </c>
      <c r="C205" s="48">
        <f>SUM(C203:C204)*B205</f>
        <v>12.667000000000002</v>
      </c>
      <c r="D205" s="49">
        <f t="shared" si="11"/>
        <v>321108.45</v>
      </c>
      <c r="E205" s="86"/>
      <c r="F205" s="86"/>
    </row>
    <row r="206" spans="1:6" ht="15" customHeight="1" thickBot="1" x14ac:dyDescent="0.4">
      <c r="A206" s="305" t="s">
        <v>50</v>
      </c>
      <c r="B206" s="306"/>
      <c r="C206" s="51">
        <f>SUM(C203:C205)</f>
        <v>171.00450000000001</v>
      </c>
      <c r="D206" s="52">
        <f>SUM(D203:D205)</f>
        <v>4334964.0750000002</v>
      </c>
      <c r="E206" s="86"/>
      <c r="F206" s="86"/>
    </row>
    <row r="207" spans="1:6" ht="15" customHeight="1" thickBot="1" x14ac:dyDescent="0.4">
      <c r="A207" s="40"/>
      <c r="B207" s="95"/>
      <c r="C207" s="120"/>
      <c r="D207" s="122"/>
      <c r="E207" s="86"/>
      <c r="F207" s="86"/>
    </row>
    <row r="208" spans="1:6" ht="15" customHeight="1" thickBot="1" x14ac:dyDescent="0.4">
      <c r="A208" s="44" t="s">
        <v>748</v>
      </c>
      <c r="B208" s="45" t="s">
        <v>45</v>
      </c>
      <c r="C208" s="45" t="s">
        <v>46</v>
      </c>
      <c r="D208" s="45" t="s">
        <v>47</v>
      </c>
      <c r="E208" s="86"/>
      <c r="F208" s="86"/>
    </row>
    <row r="209" spans="1:7" ht="15" customHeight="1" thickBot="1" x14ac:dyDescent="0.4">
      <c r="A209" s="46" t="s">
        <v>0</v>
      </c>
      <c r="B209" s="47"/>
      <c r="C209" s="48">
        <v>126.67</v>
      </c>
      <c r="D209" s="49">
        <f>C209*24200</f>
        <v>3065414</v>
      </c>
      <c r="E209" s="86"/>
      <c r="F209" s="86"/>
    </row>
    <row r="210" spans="1:7" ht="15" customHeight="1" thickBot="1" x14ac:dyDescent="0.4">
      <c r="A210" s="46" t="s">
        <v>48</v>
      </c>
      <c r="B210" s="50">
        <v>0.25</v>
      </c>
      <c r="C210" s="48">
        <f>C209*B210</f>
        <v>31.6675</v>
      </c>
      <c r="D210" s="49">
        <f t="shared" ref="D210:D211" si="12">C210*24200</f>
        <v>766353.5</v>
      </c>
      <c r="E210" s="86"/>
      <c r="F210" s="86"/>
    </row>
    <row r="211" spans="1:7" ht="15" customHeight="1" thickBot="1" x14ac:dyDescent="0.4">
      <c r="A211" s="46" t="s">
        <v>49</v>
      </c>
      <c r="B211" s="50">
        <v>0.08</v>
      </c>
      <c r="C211" s="48">
        <f>SUM(C209:C210)*B211</f>
        <v>12.667000000000002</v>
      </c>
      <c r="D211" s="49">
        <f t="shared" si="12"/>
        <v>306541.40000000002</v>
      </c>
      <c r="E211" s="86"/>
      <c r="F211" s="86"/>
    </row>
    <row r="212" spans="1:7" ht="15" customHeight="1" thickBot="1" x14ac:dyDescent="0.4">
      <c r="A212" s="305" t="s">
        <v>50</v>
      </c>
      <c r="B212" s="306"/>
      <c r="C212" s="51">
        <f>SUM(C209:C211)</f>
        <v>171.00450000000001</v>
      </c>
      <c r="D212" s="52">
        <f>SUM(D209:D211)</f>
        <v>4138308.9</v>
      </c>
      <c r="E212" s="86"/>
      <c r="F212" s="86"/>
    </row>
    <row r="213" spans="1:7" ht="15" customHeight="1" thickBot="1" x14ac:dyDescent="0.4">
      <c r="A213" s="40"/>
      <c r="B213" s="95"/>
      <c r="C213" s="120"/>
      <c r="D213" s="122"/>
      <c r="E213" s="86"/>
      <c r="F213" s="86"/>
    </row>
    <row r="214" spans="1:7" ht="15" customHeight="1" thickBot="1" x14ac:dyDescent="0.4">
      <c r="A214" s="44" t="s">
        <v>749</v>
      </c>
      <c r="B214" s="45" t="s">
        <v>45</v>
      </c>
      <c r="C214" s="45" t="s">
        <v>46</v>
      </c>
      <c r="D214" s="45" t="s">
        <v>47</v>
      </c>
      <c r="E214" s="86"/>
      <c r="F214" s="342" t="s">
        <v>723</v>
      </c>
      <c r="G214" s="343"/>
    </row>
    <row r="215" spans="1:7" ht="15" customHeight="1" thickBot="1" x14ac:dyDescent="0.4">
      <c r="A215" s="46" t="s">
        <v>0</v>
      </c>
      <c r="B215" s="47"/>
      <c r="C215" s="48">
        <v>126.67</v>
      </c>
      <c r="D215" s="49">
        <f>C215*24200</f>
        <v>3065414</v>
      </c>
      <c r="E215" s="86"/>
      <c r="F215" s="344" t="s">
        <v>730</v>
      </c>
      <c r="G215" s="344"/>
    </row>
    <row r="216" spans="1:7" ht="15" customHeight="1" thickBot="1" x14ac:dyDescent="0.4">
      <c r="A216" s="46" t="s">
        <v>48</v>
      </c>
      <c r="B216" s="50">
        <v>0.25</v>
      </c>
      <c r="C216" s="48">
        <f>C215*B216</f>
        <v>31.6675</v>
      </c>
      <c r="D216" s="49">
        <f t="shared" ref="D216:D217" si="13">C216*24200</f>
        <v>766353.5</v>
      </c>
      <c r="E216" s="86"/>
      <c r="F216" s="345"/>
      <c r="G216" s="345"/>
    </row>
    <row r="217" spans="1:7" ht="15" customHeight="1" thickBot="1" x14ac:dyDescent="0.4">
      <c r="A217" s="46" t="s">
        <v>49</v>
      </c>
      <c r="B217" s="50">
        <v>0.08</v>
      </c>
      <c r="C217" s="48">
        <f>SUM(C215:C216)*B217</f>
        <v>12.667000000000002</v>
      </c>
      <c r="D217" s="49">
        <f t="shared" si="13"/>
        <v>306541.40000000002</v>
      </c>
      <c r="E217" s="86"/>
      <c r="F217" s="345"/>
      <c r="G217" s="345"/>
    </row>
    <row r="218" spans="1:7" ht="15" customHeight="1" thickBot="1" x14ac:dyDescent="0.4">
      <c r="A218" s="305" t="s">
        <v>50</v>
      </c>
      <c r="B218" s="306"/>
      <c r="C218" s="51">
        <f>SUM(C215:C217)</f>
        <v>171.00450000000001</v>
      </c>
      <c r="D218" s="52">
        <f>SUM(D215:D217)</f>
        <v>4138308.9</v>
      </c>
      <c r="E218" s="86"/>
      <c r="F218" s="345"/>
      <c r="G218" s="345"/>
    </row>
    <row r="219" spans="1:7" ht="15" customHeight="1" thickBot="1" x14ac:dyDescent="0.4">
      <c r="A219" s="40"/>
      <c r="B219" s="95"/>
      <c r="C219" s="120"/>
      <c r="D219" s="122"/>
      <c r="E219" s="86"/>
      <c r="F219" s="345"/>
      <c r="G219" s="345"/>
    </row>
    <row r="220" spans="1:7" ht="15" customHeight="1" thickBot="1" x14ac:dyDescent="0.4">
      <c r="A220" s="44" t="s">
        <v>725</v>
      </c>
      <c r="B220" s="45" t="s">
        <v>45</v>
      </c>
      <c r="C220" s="45" t="s">
        <v>46</v>
      </c>
      <c r="D220" s="45" t="s">
        <v>47</v>
      </c>
      <c r="E220" s="86"/>
      <c r="F220" s="345"/>
      <c r="G220" s="345"/>
    </row>
    <row r="221" spans="1:7" ht="15" customHeight="1" thickBot="1" x14ac:dyDescent="0.4">
      <c r="A221" s="46" t="s">
        <v>0</v>
      </c>
      <c r="B221" s="47"/>
      <c r="C221" s="48">
        <v>99.78</v>
      </c>
      <c r="D221" s="49">
        <f>C221*2100</f>
        <v>209538</v>
      </c>
      <c r="E221" s="86"/>
      <c r="F221" s="345"/>
      <c r="G221" s="345"/>
    </row>
    <row r="222" spans="1:7" ht="15" customHeight="1" thickBot="1" x14ac:dyDescent="0.4">
      <c r="A222" s="46" t="s">
        <v>48</v>
      </c>
      <c r="B222" s="50">
        <v>0.25</v>
      </c>
      <c r="C222" s="48">
        <f>C221*B222</f>
        <v>24.945</v>
      </c>
      <c r="D222" s="49">
        <f t="shared" ref="D222:D223" si="14">C222*2100</f>
        <v>52384.5</v>
      </c>
      <c r="E222" s="86"/>
      <c r="F222" s="345"/>
      <c r="G222" s="345"/>
    </row>
    <row r="223" spans="1:7" ht="15" customHeight="1" thickBot="1" x14ac:dyDescent="0.4">
      <c r="A223" s="46" t="s">
        <v>49</v>
      </c>
      <c r="B223" s="50">
        <v>7.0000000000000007E-2</v>
      </c>
      <c r="C223" s="48">
        <f>SUM(C221:C222)*B223</f>
        <v>8.7307500000000005</v>
      </c>
      <c r="D223" s="49">
        <f t="shared" si="14"/>
        <v>18334.575000000001</v>
      </c>
      <c r="E223" s="86"/>
      <c r="F223" s="345"/>
      <c r="G223" s="345"/>
    </row>
    <row r="224" spans="1:7" ht="15" customHeight="1" thickBot="1" x14ac:dyDescent="0.4">
      <c r="A224" s="305" t="s">
        <v>50</v>
      </c>
      <c r="B224" s="306"/>
      <c r="C224" s="51">
        <f>SUM(C221:C223)</f>
        <v>133.45574999999999</v>
      </c>
      <c r="D224" s="52">
        <f>SUM(D221:D223)</f>
        <v>280257.07500000001</v>
      </c>
      <c r="E224" s="86"/>
      <c r="F224" s="345"/>
      <c r="G224" s="345"/>
    </row>
    <row r="225" spans="1:7" ht="15" customHeight="1" thickBot="1" x14ac:dyDescent="0.4">
      <c r="A225" s="40"/>
      <c r="B225" s="95"/>
      <c r="C225" s="120"/>
      <c r="D225" s="122"/>
      <c r="E225" s="86"/>
      <c r="F225" s="345"/>
      <c r="G225" s="345"/>
    </row>
    <row r="226" spans="1:7" ht="15" customHeight="1" thickBot="1" x14ac:dyDescent="0.4">
      <c r="A226" s="44" t="s">
        <v>726</v>
      </c>
      <c r="B226" s="45" t="s">
        <v>45</v>
      </c>
      <c r="C226" s="45" t="s">
        <v>46</v>
      </c>
      <c r="D226" s="45" t="s">
        <v>47</v>
      </c>
      <c r="E226" s="86"/>
      <c r="F226" s="345"/>
      <c r="G226" s="345"/>
    </row>
    <row r="227" spans="1:7" ht="15" customHeight="1" thickBot="1" x14ac:dyDescent="0.4">
      <c r="A227" s="46" t="s">
        <v>0</v>
      </c>
      <c r="B227" s="47"/>
      <c r="C227" s="48">
        <v>100.87</v>
      </c>
      <c r="D227" s="49">
        <f>C227*1150</f>
        <v>116000.5</v>
      </c>
      <c r="E227" s="86"/>
      <c r="F227" s="345"/>
      <c r="G227" s="345"/>
    </row>
    <row r="228" spans="1:7" ht="15" customHeight="1" thickBot="1" x14ac:dyDescent="0.4">
      <c r="A228" s="46" t="s">
        <v>48</v>
      </c>
      <c r="B228" s="50">
        <v>0.25</v>
      </c>
      <c r="C228" s="48">
        <f>C227*B228</f>
        <v>25.217500000000001</v>
      </c>
      <c r="D228" s="49">
        <f t="shared" ref="D228:D230" si="15">C228*1150</f>
        <v>29000.125</v>
      </c>
      <c r="E228" s="86"/>
      <c r="F228" s="345"/>
      <c r="G228" s="345"/>
    </row>
    <row r="229" spans="1:7" ht="15" customHeight="1" thickBot="1" x14ac:dyDescent="0.4">
      <c r="A229" s="46" t="s">
        <v>49</v>
      </c>
      <c r="B229" s="50">
        <v>7.0000000000000007E-2</v>
      </c>
      <c r="C229" s="48">
        <f>SUM(C227:C228)*B229</f>
        <v>8.8261250000000011</v>
      </c>
      <c r="D229" s="49">
        <f t="shared" si="15"/>
        <v>10150.043750000001</v>
      </c>
      <c r="E229" s="86"/>
      <c r="F229" s="345"/>
      <c r="G229" s="345"/>
    </row>
    <row r="230" spans="1:7" ht="15" customHeight="1" thickBot="1" x14ac:dyDescent="0.4">
      <c r="A230" s="305" t="s">
        <v>50</v>
      </c>
      <c r="B230" s="306"/>
      <c r="C230" s="51">
        <f>SUM(C227:C229)</f>
        <v>134.913625</v>
      </c>
      <c r="D230" s="153">
        <f t="shared" si="15"/>
        <v>155150.66874999998</v>
      </c>
      <c r="E230" s="86"/>
      <c r="F230" s="345"/>
      <c r="G230" s="345"/>
    </row>
    <row r="231" spans="1:7" ht="15" customHeight="1" x14ac:dyDescent="0.35">
      <c r="A231" s="40"/>
      <c r="B231" s="95"/>
      <c r="C231" s="120"/>
      <c r="D231" s="122"/>
      <c r="E231" s="86"/>
      <c r="F231" s="86"/>
    </row>
    <row r="232" spans="1:7" ht="15" customHeight="1" x14ac:dyDescent="0.35">
      <c r="A232" s="40"/>
      <c r="B232" s="95"/>
      <c r="C232" s="120"/>
      <c r="D232" s="122"/>
      <c r="E232" s="86"/>
      <c r="F232" s="86"/>
    </row>
    <row r="233" spans="1:7" ht="15" customHeight="1" x14ac:dyDescent="0.35">
      <c r="A233" s="304" t="s">
        <v>645</v>
      </c>
      <c r="B233" s="304"/>
      <c r="C233" s="304"/>
      <c r="D233" s="157" t="s">
        <v>54</v>
      </c>
      <c r="E233" s="86"/>
      <c r="F233" s="86"/>
    </row>
    <row r="234" spans="1:7" ht="15" customHeight="1" x14ac:dyDescent="0.35">
      <c r="A234" s="119" t="s">
        <v>626</v>
      </c>
      <c r="B234" s="119" t="s">
        <v>620</v>
      </c>
      <c r="C234" s="101" t="s">
        <v>630</v>
      </c>
      <c r="D234" s="158"/>
      <c r="E234" s="86"/>
      <c r="F234" s="86"/>
    </row>
    <row r="235" spans="1:7" ht="15" customHeight="1" x14ac:dyDescent="0.35">
      <c r="A235" s="40" t="s">
        <v>835</v>
      </c>
      <c r="B235" s="95">
        <v>5000</v>
      </c>
      <c r="C235" s="102">
        <f>D152</f>
        <v>1042180</v>
      </c>
      <c r="D235" s="158">
        <v>57</v>
      </c>
      <c r="E235" s="86"/>
      <c r="F235" s="86"/>
    </row>
    <row r="236" spans="1:7" ht="15" customHeight="1" x14ac:dyDescent="0.35">
      <c r="A236" s="40" t="s">
        <v>835</v>
      </c>
      <c r="B236" s="95">
        <v>5500</v>
      </c>
      <c r="C236" s="102">
        <f>D158</f>
        <v>1146398</v>
      </c>
      <c r="D236" s="158">
        <v>57</v>
      </c>
      <c r="E236" s="110"/>
      <c r="F236" s="86"/>
    </row>
    <row r="237" spans="1:7" ht="15" customHeight="1" x14ac:dyDescent="0.35">
      <c r="A237" s="40" t="s">
        <v>836</v>
      </c>
      <c r="B237" s="95">
        <v>3500</v>
      </c>
      <c r="C237" s="102">
        <f>D164</f>
        <v>755834.625</v>
      </c>
      <c r="D237" s="158">
        <v>57</v>
      </c>
      <c r="E237" s="86"/>
      <c r="F237" s="86"/>
    </row>
    <row r="238" spans="1:7" ht="15" customHeight="1" x14ac:dyDescent="0.35">
      <c r="A238" s="40" t="s">
        <v>837</v>
      </c>
      <c r="B238" s="95">
        <v>4000</v>
      </c>
      <c r="C238" s="102">
        <f>D170</f>
        <v>863811</v>
      </c>
      <c r="D238" s="158">
        <v>57</v>
      </c>
      <c r="E238" s="110"/>
      <c r="F238" s="86"/>
    </row>
    <row r="239" spans="1:7" ht="15" customHeight="1" x14ac:dyDescent="0.35">
      <c r="A239" s="40" t="s">
        <v>835</v>
      </c>
      <c r="B239" s="95">
        <v>7000</v>
      </c>
      <c r="C239" s="102">
        <f>D176</f>
        <v>1459052</v>
      </c>
      <c r="D239" s="158">
        <v>57</v>
      </c>
      <c r="E239" s="86"/>
      <c r="F239" s="86"/>
    </row>
    <row r="240" spans="1:7" ht="15" customHeight="1" x14ac:dyDescent="0.35">
      <c r="A240" s="40" t="s">
        <v>709</v>
      </c>
      <c r="B240" s="95">
        <v>3500</v>
      </c>
      <c r="C240" s="102">
        <f>D182</f>
        <v>908192.25</v>
      </c>
      <c r="D240" s="158">
        <v>57</v>
      </c>
      <c r="E240" s="86"/>
      <c r="F240" s="86"/>
    </row>
    <row r="241" spans="1:6" ht="15" customHeight="1" x14ac:dyDescent="0.35">
      <c r="A241" s="40" t="s">
        <v>718</v>
      </c>
      <c r="B241" s="95">
        <v>80600</v>
      </c>
      <c r="C241" s="102">
        <f>D194</f>
        <v>15535468.65</v>
      </c>
      <c r="D241" s="158">
        <v>57</v>
      </c>
      <c r="E241" s="110"/>
      <c r="F241" s="86"/>
    </row>
    <row r="242" spans="1:6" ht="15" customHeight="1" x14ac:dyDescent="0.35">
      <c r="A242" s="40" t="s">
        <v>710</v>
      </c>
      <c r="B242" s="95">
        <v>69550</v>
      </c>
      <c r="C242" s="102">
        <f>D200</f>
        <v>13405606.012499999</v>
      </c>
      <c r="D242" s="158">
        <v>57</v>
      </c>
      <c r="E242" s="86"/>
      <c r="F242" s="86"/>
    </row>
    <row r="243" spans="1:6" ht="15" customHeight="1" x14ac:dyDescent="0.35">
      <c r="A243" s="40" t="s">
        <v>747</v>
      </c>
      <c r="B243" s="95">
        <v>25350</v>
      </c>
      <c r="C243" s="102">
        <f>D206</f>
        <v>4334964.0750000002</v>
      </c>
      <c r="D243" s="158">
        <v>57</v>
      </c>
      <c r="E243" s="86"/>
      <c r="F243" s="86"/>
    </row>
    <row r="244" spans="1:6" ht="15" customHeight="1" x14ac:dyDescent="0.35">
      <c r="A244" s="40" t="s">
        <v>747</v>
      </c>
      <c r="B244" s="95">
        <v>24200</v>
      </c>
      <c r="C244" s="102">
        <f>D212</f>
        <v>4138308.9</v>
      </c>
      <c r="D244" s="158">
        <v>57</v>
      </c>
      <c r="E244" s="86"/>
      <c r="F244" s="86"/>
    </row>
    <row r="245" spans="1:6" ht="15" customHeight="1" x14ac:dyDescent="0.35">
      <c r="A245" s="40" t="s">
        <v>747</v>
      </c>
      <c r="B245" s="95">
        <v>24200</v>
      </c>
      <c r="C245" s="102">
        <f>D218</f>
        <v>4138308.9</v>
      </c>
      <c r="D245" s="158">
        <v>57</v>
      </c>
      <c r="E245" s="86"/>
      <c r="F245" s="86"/>
    </row>
    <row r="246" spans="1:6" ht="15" customHeight="1" x14ac:dyDescent="0.35">
      <c r="A246" s="40" t="s">
        <v>727</v>
      </c>
      <c r="B246" s="95">
        <v>235724</v>
      </c>
      <c r="C246" s="102">
        <f>D188</f>
        <v>52347081.352499999</v>
      </c>
      <c r="D246" s="89">
        <v>52</v>
      </c>
      <c r="E246" s="86"/>
      <c r="F246" s="86"/>
    </row>
    <row r="247" spans="1:6" ht="15" customHeight="1" x14ac:dyDescent="0.35">
      <c r="A247" s="40" t="s">
        <v>728</v>
      </c>
      <c r="B247" s="95">
        <f>78*2100</f>
        <v>163800</v>
      </c>
      <c r="C247" s="102">
        <f>D224*78</f>
        <v>21860051.850000001</v>
      </c>
      <c r="D247" s="89">
        <v>59</v>
      </c>
      <c r="E247" s="86"/>
      <c r="F247" s="86"/>
    </row>
    <row r="248" spans="1:6" ht="15" customHeight="1" x14ac:dyDescent="0.35">
      <c r="A248" s="99" t="s">
        <v>732</v>
      </c>
      <c r="B248" s="154">
        <f>221*1150</f>
        <v>254150</v>
      </c>
      <c r="C248" s="155">
        <f>221*D230</f>
        <v>34288297.793749996</v>
      </c>
      <c r="D248" s="89">
        <v>60</v>
      </c>
      <c r="E248" s="86"/>
      <c r="F248" s="86"/>
    </row>
    <row r="249" spans="1:6" ht="15" customHeight="1" x14ac:dyDescent="0.35">
      <c r="A249" s="98" t="s">
        <v>729</v>
      </c>
      <c r="B249" s="100">
        <f>SUM(B235:B248)</f>
        <v>906074</v>
      </c>
      <c r="C249" s="156">
        <f>SUM(C235:C248)</f>
        <v>156223555.40874997</v>
      </c>
      <c r="D249" s="86"/>
      <c r="E249" s="86"/>
      <c r="F249" s="86"/>
    </row>
    <row r="250" spans="1:6" ht="15" customHeight="1" x14ac:dyDescent="0.35">
      <c r="A250" s="92"/>
      <c r="B250" s="92"/>
      <c r="C250" s="92"/>
      <c r="D250" s="86"/>
      <c r="E250" s="86"/>
      <c r="F250" s="86"/>
    </row>
    <row r="251" spans="1:6" ht="15" customHeight="1" thickBot="1" x14ac:dyDescent="0.4">
      <c r="A251" s="339" t="s">
        <v>60</v>
      </c>
      <c r="B251" s="340"/>
      <c r="C251" s="340"/>
      <c r="D251" s="340"/>
      <c r="E251" s="340"/>
      <c r="F251" s="86"/>
    </row>
    <row r="252" spans="1:6" ht="15" customHeight="1" x14ac:dyDescent="0.35">
      <c r="A252" s="60" t="s">
        <v>42</v>
      </c>
      <c r="B252" s="60" t="s">
        <v>1</v>
      </c>
      <c r="C252" s="60" t="s">
        <v>61</v>
      </c>
      <c r="D252" s="60" t="s">
        <v>62</v>
      </c>
      <c r="E252" s="60" t="s">
        <v>63</v>
      </c>
      <c r="F252" s="86"/>
    </row>
    <row r="253" spans="1:6" ht="15" customHeight="1" x14ac:dyDescent="0.35">
      <c r="A253" s="77" t="s">
        <v>39</v>
      </c>
      <c r="B253" s="123">
        <v>1057.8383438677099</v>
      </c>
      <c r="C253" s="38">
        <v>61954732.013712302</v>
      </c>
      <c r="D253" s="38">
        <v>82381400.253914699</v>
      </c>
      <c r="E253" s="38">
        <v>156223555</v>
      </c>
      <c r="F253" s="86"/>
    </row>
    <row r="254" spans="1:6" ht="15" customHeight="1" x14ac:dyDescent="0.35">
      <c r="A254" s="77" t="s">
        <v>40</v>
      </c>
      <c r="B254" s="55">
        <v>260.89973588890899</v>
      </c>
      <c r="C254" s="38">
        <v>13683302.983006001</v>
      </c>
      <c r="D254" s="38">
        <v>20276359.688905001</v>
      </c>
      <c r="E254" s="38">
        <v>37121453.546472497</v>
      </c>
      <c r="F254" s="86"/>
    </row>
    <row r="255" spans="1:6" ht="15" customHeight="1" x14ac:dyDescent="0.35">
      <c r="A255" s="77" t="s">
        <v>41</v>
      </c>
      <c r="B255" s="55">
        <v>367.72050770486999</v>
      </c>
      <c r="C255" s="38">
        <v>15446360.9723644</v>
      </c>
      <c r="D255" s="38">
        <v>26890698.318792898</v>
      </c>
      <c r="E255" s="38">
        <v>45881254.598821796</v>
      </c>
      <c r="F255" s="86"/>
    </row>
    <row r="256" spans="1:6" ht="15" customHeight="1" x14ac:dyDescent="0.35">
      <c r="A256" s="56" t="s">
        <v>38</v>
      </c>
      <c r="B256" s="124">
        <v>1686.46</v>
      </c>
      <c r="C256" s="39">
        <f>SUM(C253:C255)</f>
        <v>91084395.969082698</v>
      </c>
      <c r="D256" s="39">
        <f t="shared" ref="D256:E256" si="16">SUM(D253:D255)</f>
        <v>129548458.26161259</v>
      </c>
      <c r="E256" s="39">
        <f t="shared" si="16"/>
        <v>239226263.14529428</v>
      </c>
      <c r="F256" s="86"/>
    </row>
    <row r="257" spans="1:6" ht="15" customHeight="1" x14ac:dyDescent="0.35">
      <c r="A257" s="56"/>
      <c r="B257" s="57"/>
      <c r="C257" s="39"/>
      <c r="D257" s="39"/>
      <c r="E257" s="39"/>
      <c r="F257" s="86"/>
    </row>
    <row r="258" spans="1:6" ht="15" customHeight="1" thickBot="1" x14ac:dyDescent="0.4">
      <c r="A258" s="339" t="s">
        <v>64</v>
      </c>
      <c r="B258" s="340"/>
      <c r="C258" s="340"/>
      <c r="D258" s="340"/>
      <c r="E258" s="340"/>
      <c r="F258" s="79"/>
    </row>
    <row r="259" spans="1:6" ht="15" customHeight="1" x14ac:dyDescent="0.35">
      <c r="A259" s="61"/>
      <c r="B259" s="62" t="s">
        <v>69</v>
      </c>
      <c r="C259" s="62" t="s">
        <v>68</v>
      </c>
      <c r="D259" s="62" t="s">
        <v>67</v>
      </c>
      <c r="E259" s="62" t="s">
        <v>66</v>
      </c>
      <c r="F259" s="82"/>
    </row>
    <row r="260" spans="1:6" ht="15" customHeight="1" x14ac:dyDescent="0.35">
      <c r="A260" s="56" t="s">
        <v>0</v>
      </c>
      <c r="B260" s="39">
        <v>47965818</v>
      </c>
      <c r="C260" s="39">
        <v>12044265</v>
      </c>
      <c r="D260" s="39">
        <v>13543780</v>
      </c>
      <c r="E260" s="39">
        <v>73553863</v>
      </c>
      <c r="F260" s="83"/>
    </row>
    <row r="261" spans="1:6" ht="15" customHeight="1" x14ac:dyDescent="0.35">
      <c r="A261" s="53"/>
      <c r="B261" s="36"/>
      <c r="C261" s="26"/>
      <c r="D261" s="26"/>
      <c r="E261" s="26"/>
      <c r="F261" s="53"/>
    </row>
    <row r="262" spans="1:6" ht="15" customHeight="1" thickBot="1" x14ac:dyDescent="0.4">
      <c r="A262" s="339" t="s">
        <v>65</v>
      </c>
      <c r="B262" s="340"/>
      <c r="C262" s="340"/>
      <c r="D262" s="340"/>
      <c r="E262" s="340"/>
      <c r="F262" s="84"/>
    </row>
    <row r="263" spans="1:6" ht="15" customHeight="1" x14ac:dyDescent="0.35">
      <c r="A263" s="60" t="s">
        <v>2</v>
      </c>
      <c r="B263" s="60" t="s">
        <v>3</v>
      </c>
      <c r="C263" s="60" t="s">
        <v>36</v>
      </c>
      <c r="D263" s="60" t="s">
        <v>5</v>
      </c>
      <c r="E263" s="60" t="s">
        <v>6</v>
      </c>
      <c r="F263" s="60" t="s">
        <v>614</v>
      </c>
    </row>
    <row r="264" spans="1:6" ht="15" customHeight="1" x14ac:dyDescent="0.35">
      <c r="A264" s="77" t="s">
        <v>7</v>
      </c>
      <c r="B264" s="38"/>
      <c r="C264" s="38"/>
      <c r="D264" s="38"/>
      <c r="E264" s="38">
        <v>15352.130947501901</v>
      </c>
      <c r="F264" s="80"/>
    </row>
    <row r="265" spans="1:6" ht="15" customHeight="1" x14ac:dyDescent="0.35">
      <c r="A265" s="77" t="s">
        <v>8</v>
      </c>
      <c r="B265" s="38">
        <v>8635.0460222065904</v>
      </c>
      <c r="C265" s="38"/>
      <c r="D265" s="38"/>
      <c r="E265" s="38"/>
      <c r="F265" s="80"/>
    </row>
    <row r="266" spans="1:6" ht="15" customHeight="1" x14ac:dyDescent="0.35">
      <c r="A266" s="77" t="s">
        <v>9</v>
      </c>
      <c r="B266" s="38">
        <v>18087.955852171301</v>
      </c>
      <c r="C266" s="38"/>
      <c r="D266" s="38"/>
      <c r="E266" s="38"/>
      <c r="F266" s="80"/>
    </row>
    <row r="267" spans="1:6" ht="15" customHeight="1" x14ac:dyDescent="0.35">
      <c r="A267" s="77" t="s">
        <v>70</v>
      </c>
      <c r="B267" s="38"/>
      <c r="C267" s="38">
        <v>459366.02044901397</v>
      </c>
      <c r="D267" s="38"/>
      <c r="E267" s="38"/>
      <c r="F267" s="80">
        <f>C267</f>
        <v>459366.02044901397</v>
      </c>
    </row>
    <row r="268" spans="1:6" ht="15" customHeight="1" x14ac:dyDescent="0.35">
      <c r="A268" s="77" t="s">
        <v>71</v>
      </c>
      <c r="B268" s="38"/>
      <c r="C268" s="38">
        <v>332724.51457705302</v>
      </c>
      <c r="D268" s="38"/>
      <c r="E268" s="38"/>
      <c r="F268" s="80"/>
    </row>
    <row r="269" spans="1:6" ht="15" customHeight="1" x14ac:dyDescent="0.35">
      <c r="A269" s="77" t="s">
        <v>72</v>
      </c>
      <c r="B269" s="38"/>
      <c r="C269" s="38">
        <v>7915.9048249564303</v>
      </c>
      <c r="D269" s="38"/>
      <c r="E269" s="38"/>
      <c r="F269" s="80">
        <f>C269</f>
        <v>7915.9048249564303</v>
      </c>
    </row>
    <row r="270" spans="1:6" ht="15" customHeight="1" x14ac:dyDescent="0.35">
      <c r="A270" s="77" t="s">
        <v>73</v>
      </c>
      <c r="B270" s="38"/>
      <c r="C270" s="38">
        <v>72246.449062209605</v>
      </c>
      <c r="D270" s="38"/>
      <c r="E270" s="38"/>
      <c r="F270" s="80">
        <f>C270</f>
        <v>72246.449062209605</v>
      </c>
    </row>
    <row r="271" spans="1:6" ht="15" customHeight="1" x14ac:dyDescent="0.35">
      <c r="A271" s="77" t="s">
        <v>74</v>
      </c>
      <c r="B271" s="38"/>
      <c r="C271" s="38">
        <v>2568.3920922897901</v>
      </c>
      <c r="D271" s="38"/>
      <c r="E271" s="38"/>
      <c r="F271" s="80">
        <f>C271</f>
        <v>2568.3920922897901</v>
      </c>
    </row>
    <row r="272" spans="1:6" ht="15" customHeight="1" x14ac:dyDescent="0.35">
      <c r="A272" s="77" t="s">
        <v>10</v>
      </c>
      <c r="B272" s="38"/>
      <c r="C272" s="38"/>
      <c r="D272" s="38"/>
      <c r="E272" s="38">
        <v>221229.77700851701</v>
      </c>
      <c r="F272" s="80"/>
    </row>
    <row r="273" spans="1:7" ht="15" customHeight="1" x14ac:dyDescent="0.35">
      <c r="A273" s="77" t="s">
        <v>11</v>
      </c>
      <c r="B273" s="38"/>
      <c r="C273" s="38"/>
      <c r="D273" s="38">
        <v>1292573.3676156499</v>
      </c>
      <c r="E273" s="38"/>
      <c r="F273" s="80">
        <f>D273/3</f>
        <v>430857.78920521663</v>
      </c>
    </row>
    <row r="274" spans="1:7" ht="15" customHeight="1" x14ac:dyDescent="0.35">
      <c r="A274" s="77" t="s">
        <v>12</v>
      </c>
      <c r="B274" s="38"/>
      <c r="C274" s="38"/>
      <c r="D274" s="38">
        <v>146823.837786269</v>
      </c>
      <c r="E274" s="38"/>
      <c r="F274" s="38">
        <f>D274</f>
        <v>146823.837786269</v>
      </c>
    </row>
    <row r="275" spans="1:7" ht="15" customHeight="1" x14ac:dyDescent="0.35">
      <c r="A275" s="77" t="s">
        <v>13</v>
      </c>
      <c r="B275" s="38"/>
      <c r="C275" s="38"/>
      <c r="D275" s="38">
        <v>51035.832861080598</v>
      </c>
      <c r="E275" s="38"/>
      <c r="F275" s="38">
        <f>D275</f>
        <v>51035.832861080598</v>
      </c>
    </row>
    <row r="276" spans="1:7" ht="15" customHeight="1" x14ac:dyDescent="0.35">
      <c r="A276" s="77" t="s">
        <v>14</v>
      </c>
      <c r="B276" s="38"/>
      <c r="C276" s="38"/>
      <c r="D276" s="38">
        <v>20920.2039047746</v>
      </c>
      <c r="E276" s="38"/>
      <c r="F276" s="38"/>
    </row>
    <row r="277" spans="1:7" ht="15" customHeight="1" x14ac:dyDescent="0.35">
      <c r="A277" s="77" t="s">
        <v>15</v>
      </c>
      <c r="B277" s="38"/>
      <c r="C277" s="38"/>
      <c r="D277" s="38">
        <v>31960.4425764509</v>
      </c>
      <c r="E277" s="38"/>
      <c r="F277" s="38">
        <f>D277</f>
        <v>31960.4425764509</v>
      </c>
    </row>
    <row r="278" spans="1:7" ht="15" customHeight="1" x14ac:dyDescent="0.35">
      <c r="A278" s="56" t="s">
        <v>0</v>
      </c>
      <c r="B278" s="39">
        <f>SUM(B264:B277)</f>
        <v>26723.001874377893</v>
      </c>
      <c r="C278" s="39">
        <f t="shared" ref="C278:E278" si="17">SUM(C264:C277)</f>
        <v>874821.2810055227</v>
      </c>
      <c r="D278" s="39">
        <f t="shared" si="17"/>
        <v>1543313.6847442249</v>
      </c>
      <c r="E278" s="39">
        <f t="shared" si="17"/>
        <v>236581.9079560189</v>
      </c>
      <c r="F278" s="39">
        <f>SUM(F264:F277)</f>
        <v>1202774.6688574869</v>
      </c>
    </row>
    <row r="279" spans="1:7" ht="15" customHeight="1" x14ac:dyDescent="0.35">
      <c r="A279" s="86"/>
    </row>
    <row r="280" spans="1:7" ht="15" customHeight="1" x14ac:dyDescent="0.35">
      <c r="A280" s="304" t="s">
        <v>644</v>
      </c>
      <c r="B280" s="304"/>
      <c r="C280" s="304"/>
      <c r="D280" s="304"/>
      <c r="E280" s="157" t="s">
        <v>54</v>
      </c>
      <c r="F280" s="104"/>
    </row>
    <row r="281" spans="1:7" ht="15" customHeight="1" x14ac:dyDescent="0.35">
      <c r="A281" s="119" t="s">
        <v>734</v>
      </c>
      <c r="B281" s="119" t="s">
        <v>620</v>
      </c>
      <c r="C281" s="101" t="s">
        <v>641</v>
      </c>
      <c r="D281" s="101" t="s">
        <v>642</v>
      </c>
      <c r="E281" s="86"/>
      <c r="F281" s="86"/>
    </row>
    <row r="282" spans="1:7" ht="15" customHeight="1" x14ac:dyDescent="0.35">
      <c r="A282" s="40" t="s">
        <v>623</v>
      </c>
      <c r="B282" s="161">
        <v>5000</v>
      </c>
      <c r="C282" s="112">
        <v>248</v>
      </c>
      <c r="D282" s="112">
        <f>B282/C282</f>
        <v>20.161290322580644</v>
      </c>
      <c r="E282" s="89" t="s">
        <v>838</v>
      </c>
      <c r="F282" s="86"/>
    </row>
    <row r="283" spans="1:7" ht="15" customHeight="1" x14ac:dyDescent="0.35">
      <c r="A283" s="40" t="s">
        <v>623</v>
      </c>
      <c r="B283" s="161">
        <v>5500</v>
      </c>
      <c r="C283" s="112">
        <v>248</v>
      </c>
      <c r="D283" s="112">
        <f t="shared" ref="D283:D294" si="18">B283/C283</f>
        <v>22.177419354838708</v>
      </c>
      <c r="E283" s="89" t="s">
        <v>838</v>
      </c>
      <c r="F283" s="86"/>
    </row>
    <row r="284" spans="1:7" ht="15" customHeight="1" x14ac:dyDescent="0.35">
      <c r="A284" s="40" t="s">
        <v>623</v>
      </c>
      <c r="B284" s="161">
        <v>3500</v>
      </c>
      <c r="C284" s="112">
        <v>150</v>
      </c>
      <c r="D284" s="112">
        <f t="shared" si="18"/>
        <v>23.333333333333332</v>
      </c>
      <c r="E284" s="89" t="s">
        <v>828</v>
      </c>
      <c r="F284" s="86"/>
    </row>
    <row r="285" spans="1:7" ht="15" customHeight="1" x14ac:dyDescent="0.35">
      <c r="A285" s="40" t="s">
        <v>623</v>
      </c>
      <c r="B285" s="161">
        <v>4000</v>
      </c>
      <c r="C285" s="112">
        <v>150</v>
      </c>
      <c r="D285" s="112">
        <f t="shared" si="18"/>
        <v>26.666666666666668</v>
      </c>
      <c r="E285" s="89" t="s">
        <v>828</v>
      </c>
      <c r="F285" s="86"/>
    </row>
    <row r="286" spans="1:7" ht="15" customHeight="1" x14ac:dyDescent="0.35">
      <c r="A286" s="40" t="s">
        <v>623</v>
      </c>
      <c r="B286" s="161">
        <v>7000</v>
      </c>
      <c r="C286" s="112">
        <v>248</v>
      </c>
      <c r="D286" s="112">
        <f t="shared" si="18"/>
        <v>28.225806451612904</v>
      </c>
      <c r="E286" s="163" t="s">
        <v>838</v>
      </c>
      <c r="F286" s="86"/>
    </row>
    <row r="287" spans="1:7" ht="15" customHeight="1" x14ac:dyDescent="0.35">
      <c r="A287" s="40" t="s">
        <v>709</v>
      </c>
      <c r="B287" s="161">
        <v>3500</v>
      </c>
      <c r="C287" s="160">
        <v>317</v>
      </c>
      <c r="D287" s="112">
        <f t="shared" si="18"/>
        <v>11.041009463722398</v>
      </c>
      <c r="E287" s="163" t="s">
        <v>744</v>
      </c>
      <c r="F287" s="175" t="s">
        <v>751</v>
      </c>
    </row>
    <row r="288" spans="1:7" ht="13.5" customHeight="1" x14ac:dyDescent="0.35">
      <c r="A288" s="40" t="s">
        <v>718</v>
      </c>
      <c r="B288" s="161">
        <v>80600</v>
      </c>
      <c r="C288" s="161">
        <v>1429</v>
      </c>
      <c r="D288" s="112">
        <f>B288/C288</f>
        <v>56.403079076277116</v>
      </c>
      <c r="E288" s="163" t="s">
        <v>745</v>
      </c>
      <c r="F288" s="326" t="s">
        <v>778</v>
      </c>
      <c r="G288" s="327"/>
    </row>
    <row r="289" spans="1:7" ht="15" customHeight="1" x14ac:dyDescent="0.35">
      <c r="A289" s="40" t="s">
        <v>710</v>
      </c>
      <c r="B289" s="161">
        <v>69550</v>
      </c>
      <c r="C289" s="161">
        <v>1429</v>
      </c>
      <c r="D289" s="112">
        <f t="shared" si="18"/>
        <v>48.670398880335902</v>
      </c>
      <c r="E289" s="163" t="s">
        <v>745</v>
      </c>
      <c r="F289" s="328"/>
      <c r="G289" s="329"/>
    </row>
    <row r="290" spans="1:7" ht="15" customHeight="1" x14ac:dyDescent="0.35">
      <c r="A290" s="40" t="s">
        <v>747</v>
      </c>
      <c r="B290" s="161">
        <v>25350</v>
      </c>
      <c r="C290" s="162">
        <v>370</v>
      </c>
      <c r="D290" s="112">
        <f t="shared" si="18"/>
        <v>68.513513513513516</v>
      </c>
      <c r="E290" s="341" t="s">
        <v>753</v>
      </c>
      <c r="F290" s="86"/>
    </row>
    <row r="291" spans="1:7" ht="15" customHeight="1" x14ac:dyDescent="0.35">
      <c r="A291" s="40" t="s">
        <v>747</v>
      </c>
      <c r="B291" s="161">
        <v>24200</v>
      </c>
      <c r="C291" s="162">
        <v>370</v>
      </c>
      <c r="D291" s="112">
        <f t="shared" si="18"/>
        <v>65.405405405405403</v>
      </c>
      <c r="E291" s="341"/>
      <c r="F291" s="86"/>
    </row>
    <row r="292" spans="1:7" ht="15" customHeight="1" x14ac:dyDescent="0.35">
      <c r="A292" s="40" t="s">
        <v>747</v>
      </c>
      <c r="B292" s="161">
        <v>24200</v>
      </c>
      <c r="C292" s="162">
        <v>370</v>
      </c>
      <c r="D292" s="112">
        <f t="shared" si="18"/>
        <v>65.405405405405403</v>
      </c>
      <c r="E292" s="341"/>
      <c r="F292" s="86"/>
    </row>
    <row r="293" spans="1:7" ht="15" customHeight="1" x14ac:dyDescent="0.35">
      <c r="A293" s="40" t="s">
        <v>727</v>
      </c>
      <c r="B293" s="161">
        <v>235724</v>
      </c>
      <c r="C293" s="160">
        <v>500</v>
      </c>
      <c r="D293" s="112">
        <f t="shared" si="18"/>
        <v>471.44799999999998</v>
      </c>
      <c r="E293" s="89" t="s">
        <v>899</v>
      </c>
      <c r="F293" s="86"/>
    </row>
    <row r="294" spans="1:7" ht="15" customHeight="1" x14ac:dyDescent="0.35">
      <c r="A294" s="40" t="s">
        <v>742</v>
      </c>
      <c r="B294" s="161">
        <v>254150</v>
      </c>
      <c r="C294" s="161">
        <v>89500</v>
      </c>
      <c r="D294" s="112">
        <f t="shared" si="18"/>
        <v>2.8396648044692738</v>
      </c>
      <c r="E294" s="89" t="s">
        <v>743</v>
      </c>
      <c r="F294" s="86"/>
    </row>
    <row r="295" spans="1:7" ht="15" customHeight="1" x14ac:dyDescent="0.35">
      <c r="A295" s="98" t="s">
        <v>53</v>
      </c>
      <c r="B295" s="100"/>
      <c r="C295" s="159"/>
      <c r="D295" s="121">
        <f>SUM(D282:D294)</f>
        <v>910.29099267816127</v>
      </c>
      <c r="E295" s="86"/>
      <c r="F295" s="86"/>
    </row>
    <row r="296" spans="1:7" ht="15" customHeight="1" x14ac:dyDescent="0.35">
      <c r="A296" s="98"/>
      <c r="B296" s="100"/>
      <c r="C296" s="159"/>
      <c r="D296" s="121"/>
      <c r="E296" s="86"/>
      <c r="F296" s="86"/>
    </row>
    <row r="297" spans="1:7" ht="15" customHeight="1" x14ac:dyDescent="0.35">
      <c r="A297" s="164" t="s">
        <v>735</v>
      </c>
      <c r="B297" s="164"/>
      <c r="C297" s="159"/>
      <c r="D297" s="165" t="s">
        <v>741</v>
      </c>
      <c r="E297" s="86"/>
      <c r="F297" s="86"/>
    </row>
    <row r="298" spans="1:7" ht="15" customHeight="1" x14ac:dyDescent="0.35">
      <c r="A298" s="167" t="s">
        <v>736</v>
      </c>
      <c r="B298" s="169">
        <f>221*1150</f>
        <v>254150</v>
      </c>
      <c r="C298" s="159"/>
      <c r="D298" s="330" t="s">
        <v>900</v>
      </c>
      <c r="E298" s="331"/>
      <c r="F298" s="332"/>
    </row>
    <row r="299" spans="1:7" ht="17.25" customHeight="1" x14ac:dyDescent="0.35">
      <c r="A299" s="167" t="s">
        <v>737</v>
      </c>
      <c r="B299" s="168">
        <v>1.5</v>
      </c>
      <c r="C299" s="159"/>
      <c r="D299" s="333"/>
      <c r="E299" s="334"/>
      <c r="F299" s="335"/>
    </row>
    <row r="300" spans="1:7" ht="15" customHeight="1" x14ac:dyDescent="0.35">
      <c r="A300" s="167" t="s">
        <v>738</v>
      </c>
      <c r="B300" s="172">
        <v>4574700</v>
      </c>
      <c r="C300" s="159"/>
      <c r="D300" s="333"/>
      <c r="E300" s="334"/>
      <c r="F300" s="335"/>
    </row>
    <row r="301" spans="1:7" ht="15" customHeight="1" x14ac:dyDescent="0.35">
      <c r="A301" s="167" t="s">
        <v>739</v>
      </c>
      <c r="B301" s="166">
        <v>0.08</v>
      </c>
      <c r="C301" s="159"/>
      <c r="D301" s="333"/>
      <c r="E301" s="334"/>
      <c r="F301" s="335"/>
    </row>
    <row r="302" spans="1:7" ht="15" customHeight="1" x14ac:dyDescent="0.35">
      <c r="A302" s="167" t="s">
        <v>740</v>
      </c>
      <c r="B302" s="173">
        <f>B300*B301</f>
        <v>365976</v>
      </c>
      <c r="C302" s="159"/>
      <c r="D302" s="336"/>
      <c r="E302" s="337"/>
      <c r="F302" s="338"/>
    </row>
    <row r="303" spans="1:7" ht="15" customHeight="1" x14ac:dyDescent="0.35">
      <c r="A303" s="98"/>
      <c r="B303" s="100"/>
      <c r="C303" s="159"/>
      <c r="D303" s="121"/>
      <c r="E303" s="86"/>
      <c r="F303" s="86"/>
    </row>
    <row r="304" spans="1:7" ht="15" customHeight="1" thickBot="1" x14ac:dyDescent="0.4">
      <c r="A304" s="170" t="s">
        <v>60</v>
      </c>
      <c r="B304" s="171"/>
      <c r="C304" s="171"/>
      <c r="D304" s="171"/>
      <c r="E304" s="171"/>
      <c r="F304" s="86"/>
    </row>
    <row r="305" spans="1:6" ht="15" customHeight="1" x14ac:dyDescent="0.35">
      <c r="A305" s="60" t="s">
        <v>42</v>
      </c>
      <c r="B305" s="60" t="s">
        <v>1</v>
      </c>
      <c r="C305" s="60" t="s">
        <v>61</v>
      </c>
      <c r="D305" s="60" t="s">
        <v>62</v>
      </c>
      <c r="E305" s="60" t="s">
        <v>63</v>
      </c>
      <c r="F305" s="86"/>
    </row>
    <row r="306" spans="1:6" ht="15" customHeight="1" x14ac:dyDescent="0.35">
      <c r="A306" s="77" t="s">
        <v>39</v>
      </c>
      <c r="B306" s="235">
        <v>910</v>
      </c>
      <c r="C306" s="38">
        <v>32931786.149664201</v>
      </c>
      <c r="D306" s="38">
        <v>43156920.539117098</v>
      </c>
      <c r="E306" s="38">
        <v>74831203.921526894</v>
      </c>
      <c r="F306" s="86"/>
    </row>
    <row r="307" spans="1:6" ht="15" customHeight="1" x14ac:dyDescent="0.35">
      <c r="A307" s="77" t="s">
        <v>40</v>
      </c>
      <c r="B307" s="55">
        <v>151.82733560713501</v>
      </c>
      <c r="C307" s="38">
        <v>7242365.09319288</v>
      </c>
      <c r="D307" s="38">
        <v>11675361.261163101</v>
      </c>
      <c r="E307" s="38">
        <v>20655062.3668762</v>
      </c>
      <c r="F307" s="86"/>
    </row>
    <row r="308" spans="1:6" ht="15" customHeight="1" x14ac:dyDescent="0.35">
      <c r="A308" s="77" t="s">
        <v>41</v>
      </c>
      <c r="B308" s="55">
        <v>196.82409946673599</v>
      </c>
      <c r="C308" s="38">
        <v>8275708.4243810195</v>
      </c>
      <c r="D308" s="38">
        <v>14389262.397001199</v>
      </c>
      <c r="E308" s="38">
        <v>24565651.416110899</v>
      </c>
      <c r="F308" s="86"/>
    </row>
    <row r="309" spans="1:6" ht="15" customHeight="1" x14ac:dyDescent="0.35">
      <c r="A309" s="56" t="s">
        <v>38</v>
      </c>
      <c r="B309" s="124">
        <v>1256.6500000000001</v>
      </c>
      <c r="C309" s="39">
        <f>SUM(C306:C308)</f>
        <v>48449859.667238101</v>
      </c>
      <c r="D309" s="39">
        <f>SUM(D306:D308)</f>
        <v>69221544.19728139</v>
      </c>
      <c r="E309" s="39">
        <f>SUM(E306:E308)</f>
        <v>120051917.704514</v>
      </c>
      <c r="F309" s="86"/>
    </row>
    <row r="310" spans="1:6" ht="15" customHeight="1" x14ac:dyDescent="0.35">
      <c r="A310" s="56"/>
      <c r="B310" s="57"/>
      <c r="C310" s="39"/>
      <c r="D310" s="39"/>
      <c r="E310" s="39"/>
      <c r="F310" s="86"/>
    </row>
    <row r="311" spans="1:6" ht="15" customHeight="1" thickBot="1" x14ac:dyDescent="0.4">
      <c r="A311" s="170" t="s">
        <v>64</v>
      </c>
      <c r="B311" s="171"/>
      <c r="C311" s="171"/>
      <c r="D311" s="171"/>
      <c r="E311" s="171"/>
      <c r="F311" s="86"/>
    </row>
    <row r="312" spans="1:6" ht="15" customHeight="1" x14ac:dyDescent="0.35">
      <c r="A312" s="61"/>
      <c r="B312" s="62" t="s">
        <v>69</v>
      </c>
      <c r="C312" s="62" t="s">
        <v>68</v>
      </c>
      <c r="D312" s="62" t="s">
        <v>67</v>
      </c>
      <c r="E312" s="62" t="s">
        <v>66</v>
      </c>
      <c r="F312" s="86"/>
    </row>
    <row r="313" spans="1:6" ht="15" customHeight="1" x14ac:dyDescent="0.35">
      <c r="A313" s="56" t="s">
        <v>0</v>
      </c>
      <c r="B313" s="39">
        <v>31632556</v>
      </c>
      <c r="C313" s="39">
        <v>6049317</v>
      </c>
      <c r="D313" s="39">
        <v>7256572</v>
      </c>
      <c r="E313" s="39">
        <v>44938445</v>
      </c>
      <c r="F313" s="86"/>
    </row>
    <row r="314" spans="1:6" ht="15" customHeight="1" x14ac:dyDescent="0.35">
      <c r="A314" s="53"/>
      <c r="B314" s="36"/>
      <c r="C314" s="26"/>
      <c r="D314" s="26"/>
      <c r="E314" s="26"/>
      <c r="F314" s="86"/>
    </row>
    <row r="315" spans="1:6" ht="15" customHeight="1" thickBot="1" x14ac:dyDescent="0.4">
      <c r="A315" s="170" t="s">
        <v>65</v>
      </c>
      <c r="B315" s="171"/>
      <c r="C315" s="171"/>
      <c r="D315" s="171"/>
      <c r="E315" s="171"/>
      <c r="F315" s="176"/>
    </row>
    <row r="316" spans="1:6" ht="15" customHeight="1" x14ac:dyDescent="0.35">
      <c r="A316" s="60" t="s">
        <v>2</v>
      </c>
      <c r="B316" s="60" t="s">
        <v>3</v>
      </c>
      <c r="C316" s="60" t="s">
        <v>36</v>
      </c>
      <c r="D316" s="60" t="s">
        <v>5</v>
      </c>
      <c r="E316" s="60" t="s">
        <v>6</v>
      </c>
      <c r="F316" s="60" t="s">
        <v>614</v>
      </c>
    </row>
    <row r="317" spans="1:6" ht="15" customHeight="1" x14ac:dyDescent="0.35">
      <c r="A317" s="77" t="s">
        <v>7</v>
      </c>
      <c r="B317" s="38"/>
      <c r="C317" s="38"/>
      <c r="D317" s="38"/>
      <c r="E317" s="38">
        <v>5315.4548832832597</v>
      </c>
      <c r="F317" s="38"/>
    </row>
    <row r="318" spans="1:6" ht="15" customHeight="1" x14ac:dyDescent="0.35">
      <c r="A318" s="77" t="s">
        <v>8</v>
      </c>
      <c r="B318" s="38">
        <v>5694.6510019083398</v>
      </c>
      <c r="C318" s="38"/>
      <c r="D318" s="38"/>
      <c r="E318" s="38"/>
      <c r="F318" s="38"/>
    </row>
    <row r="319" spans="1:6" ht="15" customHeight="1" x14ac:dyDescent="0.35">
      <c r="A319" s="77" t="s">
        <v>9</v>
      </c>
      <c r="B319" s="38">
        <v>11928.666500172099</v>
      </c>
      <c r="C319" s="38"/>
      <c r="D319" s="38"/>
      <c r="E319" s="38"/>
      <c r="F319" s="38"/>
    </row>
    <row r="320" spans="1:6" ht="15" customHeight="1" x14ac:dyDescent="0.35">
      <c r="A320" s="77" t="s">
        <v>70</v>
      </c>
      <c r="B320" s="38"/>
      <c r="C320" s="38">
        <v>1619537.8581576799</v>
      </c>
      <c r="D320" s="38"/>
      <c r="E320" s="38"/>
      <c r="F320" s="38">
        <f>C320</f>
        <v>1619537.8581576799</v>
      </c>
    </row>
    <row r="321" spans="1:6" ht="15" customHeight="1" x14ac:dyDescent="0.35">
      <c r="A321" s="77" t="s">
        <v>71</v>
      </c>
      <c r="B321" s="38"/>
      <c r="C321" s="38">
        <v>1173051.24943845</v>
      </c>
      <c r="D321" s="38"/>
      <c r="E321" s="38"/>
      <c r="F321" s="38"/>
    </row>
    <row r="322" spans="1:6" ht="18.75" customHeight="1" x14ac:dyDescent="0.35">
      <c r="A322" s="77" t="s">
        <v>72</v>
      </c>
      <c r="B322" s="38"/>
      <c r="C322" s="38">
        <v>27908.260840909399</v>
      </c>
      <c r="D322" s="38"/>
      <c r="E322" s="38"/>
      <c r="F322" s="38">
        <f>C322</f>
        <v>27908.260840909399</v>
      </c>
    </row>
    <row r="323" spans="1:6" ht="16.5" customHeight="1" x14ac:dyDescent="0.35">
      <c r="A323" s="77" t="s">
        <v>73</v>
      </c>
      <c r="B323" s="38"/>
      <c r="C323" s="38">
        <v>254711.587261796</v>
      </c>
      <c r="D323" s="38"/>
      <c r="E323" s="38"/>
      <c r="F323" s="38">
        <f>C323</f>
        <v>254711.587261796</v>
      </c>
    </row>
    <row r="324" spans="1:6" ht="19.5" customHeight="1" x14ac:dyDescent="0.35">
      <c r="A324" s="77" t="s">
        <v>74</v>
      </c>
      <c r="B324" s="38"/>
      <c r="C324" s="38">
        <v>9055.1067353388498</v>
      </c>
      <c r="D324" s="38"/>
      <c r="E324" s="38"/>
      <c r="F324" s="38">
        <f>C324</f>
        <v>9055.1067353388498</v>
      </c>
    </row>
    <row r="325" spans="1:6" ht="17.25" customHeight="1" x14ac:dyDescent="0.35">
      <c r="A325" s="77" t="s">
        <v>10</v>
      </c>
      <c r="B325" s="38"/>
      <c r="C325" s="38"/>
      <c r="D325" s="38"/>
      <c r="E325" s="38">
        <v>76597.637581145493</v>
      </c>
      <c r="F325" s="38">
        <f>D325</f>
        <v>0</v>
      </c>
    </row>
    <row r="326" spans="1:6" ht="15" customHeight="1" x14ac:dyDescent="0.35">
      <c r="A326" s="77" t="s">
        <v>11</v>
      </c>
      <c r="B326" s="38"/>
      <c r="C326" s="38"/>
      <c r="D326" s="38">
        <v>676546.69936026202</v>
      </c>
      <c r="E326" s="38"/>
      <c r="F326" s="38">
        <f>D326/3</f>
        <v>225515.56645342067</v>
      </c>
    </row>
    <row r="327" spans="1:6" ht="15.75" customHeight="1" x14ac:dyDescent="0.35">
      <c r="A327" s="77" t="s">
        <v>12</v>
      </c>
      <c r="B327" s="38"/>
      <c r="C327" s="38"/>
      <c r="D327" s="38">
        <v>76849.163410412293</v>
      </c>
      <c r="E327" s="38"/>
      <c r="F327" s="38">
        <f>D327</f>
        <v>76849.163410412293</v>
      </c>
    </row>
    <row r="328" spans="1:6" x14ac:dyDescent="0.35">
      <c r="A328" s="77" t="s">
        <v>13</v>
      </c>
      <c r="B328" s="38"/>
      <c r="C328" s="38"/>
      <c r="D328" s="38">
        <v>26712.699495904599</v>
      </c>
      <c r="E328" s="38"/>
      <c r="F328" s="38">
        <f>D328</f>
        <v>26712.699495904599</v>
      </c>
    </row>
    <row r="329" spans="1:6" ht="14.65" customHeight="1" x14ac:dyDescent="0.35">
      <c r="A329" s="77" t="s">
        <v>14</v>
      </c>
      <c r="B329" s="38"/>
      <c r="C329" s="38"/>
      <c r="D329" s="38">
        <v>10949.8580003958</v>
      </c>
      <c r="E329" s="38"/>
      <c r="F329" s="38"/>
    </row>
    <row r="330" spans="1:6" ht="15" customHeight="1" x14ac:dyDescent="0.35">
      <c r="A330" s="77" t="s">
        <v>15</v>
      </c>
      <c r="B330" s="38"/>
      <c r="C330" s="38"/>
      <c r="D330" s="38">
        <v>16728.4369295705</v>
      </c>
      <c r="E330" s="38"/>
      <c r="F330" s="38">
        <f>D330</f>
        <v>16728.4369295705</v>
      </c>
    </row>
    <row r="331" spans="1:6" ht="18.75" customHeight="1" x14ac:dyDescent="0.35">
      <c r="A331" s="56" t="s">
        <v>0</v>
      </c>
      <c r="B331" s="39">
        <f>SUM(B317:B330)</f>
        <v>17623.317502080441</v>
      </c>
      <c r="C331" s="39">
        <f t="shared" ref="C331:E331" si="19">SUM(C317:C330)</f>
        <v>3084264.0624341746</v>
      </c>
      <c r="D331" s="39">
        <f t="shared" si="19"/>
        <v>807786.85719654523</v>
      </c>
      <c r="E331" s="39">
        <f t="shared" si="19"/>
        <v>81913.092464428759</v>
      </c>
      <c r="F331" s="39">
        <f>E331+SUM(F317:F330)</f>
        <v>2338931.7717494611</v>
      </c>
    </row>
    <row r="332" spans="1:6" ht="16.5" customHeight="1" x14ac:dyDescent="0.35"/>
    <row r="333" spans="1:6" ht="15" thickBot="1" x14ac:dyDescent="0.4"/>
    <row r="334" spans="1:6" x14ac:dyDescent="0.35">
      <c r="A334" s="314" t="s">
        <v>784</v>
      </c>
      <c r="B334" s="315"/>
      <c r="C334" s="315"/>
      <c r="D334" s="315"/>
      <c r="E334" s="315"/>
      <c r="F334" s="316"/>
    </row>
    <row r="335" spans="1:6" ht="15" thickBot="1" x14ac:dyDescent="0.4">
      <c r="A335" s="317"/>
      <c r="B335" s="318"/>
      <c r="C335" s="318"/>
      <c r="D335" s="318"/>
      <c r="E335" s="318"/>
      <c r="F335" s="319"/>
    </row>
    <row r="337" spans="1:6" ht="15" thickBot="1" x14ac:dyDescent="0.4">
      <c r="A337" s="177"/>
    </row>
    <row r="338" spans="1:6" ht="15" thickBot="1" x14ac:dyDescent="0.4">
      <c r="A338" s="44" t="s">
        <v>754</v>
      </c>
      <c r="B338" s="45" t="s">
        <v>45</v>
      </c>
      <c r="C338" s="45" t="s">
        <v>46</v>
      </c>
      <c r="D338" s="45" t="s">
        <v>47</v>
      </c>
    </row>
    <row r="339" spans="1:6" ht="15" thickBot="1" x14ac:dyDescent="0.4">
      <c r="A339" s="46" t="s">
        <v>0</v>
      </c>
      <c r="B339" s="47"/>
      <c r="C339" s="48">
        <v>94.78</v>
      </c>
      <c r="D339" s="49">
        <f>C339*11000</f>
        <v>1042580</v>
      </c>
    </row>
    <row r="340" spans="1:6" ht="15" thickBot="1" x14ac:dyDescent="0.4">
      <c r="A340" s="46" t="s">
        <v>48</v>
      </c>
      <c r="B340" s="50">
        <v>0.25</v>
      </c>
      <c r="C340" s="48">
        <f>C339*B340</f>
        <v>23.695</v>
      </c>
      <c r="D340" s="49">
        <f t="shared" ref="D340:D341" si="20">C340*11000</f>
        <v>260645</v>
      </c>
    </row>
    <row r="341" spans="1:6" ht="15" thickBot="1" x14ac:dyDescent="0.4">
      <c r="A341" s="46" t="s">
        <v>49</v>
      </c>
      <c r="B341" s="50">
        <v>0.08</v>
      </c>
      <c r="C341" s="48">
        <f>SUM(C339:C340)*B341</f>
        <v>9.4779999999999998</v>
      </c>
      <c r="D341" s="49">
        <f t="shared" si="20"/>
        <v>104258</v>
      </c>
    </row>
    <row r="342" spans="1:6" ht="15" thickBot="1" x14ac:dyDescent="0.4">
      <c r="A342" s="305" t="s">
        <v>50</v>
      </c>
      <c r="B342" s="306"/>
      <c r="C342" s="51">
        <f>SUM(C339:C341)</f>
        <v>127.95299999999999</v>
      </c>
      <c r="D342" s="52">
        <f>SUM(D339:D341)</f>
        <v>1407483</v>
      </c>
    </row>
    <row r="343" spans="1:6" s="87" customFormat="1" ht="13.5" customHeight="1" thickBot="1" x14ac:dyDescent="0.4">
      <c r="A343" s="148"/>
      <c r="B343" s="148"/>
      <c r="C343" s="150"/>
    </row>
    <row r="344" spans="1:6" s="87" customFormat="1" ht="12.75" customHeight="1" x14ac:dyDescent="0.35">
      <c r="A344" s="117" t="s">
        <v>639</v>
      </c>
      <c r="B344" s="118">
        <f>D342</f>
        <v>1407483</v>
      </c>
      <c r="C344" s="150"/>
      <c r="D344" s="307" t="s">
        <v>755</v>
      </c>
      <c r="E344" s="307"/>
    </row>
    <row r="345" spans="1:6" s="87" customFormat="1" ht="12.75" customHeight="1" x14ac:dyDescent="0.35">
      <c r="A345" s="104"/>
      <c r="B345" s="104"/>
      <c r="C345" s="150"/>
    </row>
    <row r="346" spans="1:6" s="87" customFormat="1" ht="12.75" customHeight="1" thickBot="1" x14ac:dyDescent="0.4">
      <c r="A346" s="170" t="s">
        <v>60</v>
      </c>
      <c r="B346" s="171"/>
      <c r="C346" s="171"/>
      <c r="D346" s="171"/>
      <c r="E346" s="171"/>
    </row>
    <row r="347" spans="1:6" s="87" customFormat="1" ht="12.75" customHeight="1" x14ac:dyDescent="0.35">
      <c r="A347" s="60" t="s">
        <v>42</v>
      </c>
      <c r="B347" s="60" t="s">
        <v>1</v>
      </c>
      <c r="C347" s="60" t="s">
        <v>61</v>
      </c>
      <c r="D347" s="60" t="s">
        <v>62</v>
      </c>
      <c r="E347" s="60" t="s">
        <v>63</v>
      </c>
    </row>
    <row r="348" spans="1:6" s="87" customFormat="1" ht="12.75" customHeight="1" x14ac:dyDescent="0.35">
      <c r="A348" s="77" t="s">
        <v>39</v>
      </c>
      <c r="B348" s="55">
        <v>10.8971294419509</v>
      </c>
      <c r="C348" s="38">
        <v>630885.64205483696</v>
      </c>
      <c r="D348" s="38">
        <v>803529.21027627797</v>
      </c>
      <c r="E348" s="38">
        <v>1407483</v>
      </c>
    </row>
    <row r="349" spans="1:6" s="87" customFormat="1" ht="12.4" customHeight="1" x14ac:dyDescent="0.35">
      <c r="A349" s="77" t="s">
        <v>40</v>
      </c>
      <c r="B349" s="55">
        <v>1.43576914657137</v>
      </c>
      <c r="C349" s="38">
        <v>92022.4372674841</v>
      </c>
      <c r="D349" s="38">
        <v>140338.29154384899</v>
      </c>
      <c r="E349" s="38">
        <v>255981.11352568999</v>
      </c>
      <c r="F349" s="86"/>
    </row>
    <row r="350" spans="1:6" s="87" customFormat="1" ht="12.4" customHeight="1" x14ac:dyDescent="0.35">
      <c r="A350" s="77" t="s">
        <v>41</v>
      </c>
      <c r="B350" s="55">
        <v>3.5257087286384499</v>
      </c>
      <c r="C350" s="38">
        <v>148159.03933962499</v>
      </c>
      <c r="D350" s="38">
        <v>257797.87038808601</v>
      </c>
      <c r="E350" s="38">
        <v>439965.653471392</v>
      </c>
      <c r="F350" s="86"/>
    </row>
    <row r="351" spans="1:6" s="87" customFormat="1" ht="12.4" customHeight="1" x14ac:dyDescent="0.35">
      <c r="A351" s="56" t="s">
        <v>38</v>
      </c>
      <c r="B351" s="57">
        <v>15.86</v>
      </c>
      <c r="C351" s="39">
        <f>SUM(C348:C350)</f>
        <v>871067.11866194615</v>
      </c>
      <c r="D351" s="39">
        <f t="shared" ref="D351:E351" si="21">SUM(D348:D350)</f>
        <v>1201665.372208213</v>
      </c>
      <c r="E351" s="39">
        <f t="shared" si="21"/>
        <v>2103429.7669970822</v>
      </c>
      <c r="F351" s="86"/>
    </row>
    <row r="352" spans="1:6" s="87" customFormat="1" ht="12.75" customHeight="1" x14ac:dyDescent="0.35">
      <c r="A352" s="56"/>
      <c r="B352" s="57"/>
      <c r="C352" s="39"/>
      <c r="D352" s="39"/>
      <c r="E352" s="39"/>
      <c r="F352" s="86"/>
    </row>
    <row r="353" spans="1:7" s="87" customFormat="1" ht="12.75" customHeight="1" thickBot="1" x14ac:dyDescent="0.4">
      <c r="A353" s="170" t="s">
        <v>64</v>
      </c>
      <c r="B353" s="171"/>
      <c r="C353" s="171"/>
      <c r="D353" s="171"/>
      <c r="E353" s="171"/>
      <c r="F353" s="86"/>
    </row>
    <row r="354" spans="1:7" s="87" customFormat="1" ht="12.75" customHeight="1" x14ac:dyDescent="0.35">
      <c r="A354" s="61"/>
      <c r="B354" s="62" t="s">
        <v>69</v>
      </c>
      <c r="C354" s="62" t="s">
        <v>68</v>
      </c>
      <c r="D354" s="62" t="s">
        <v>67</v>
      </c>
      <c r="E354" s="62" t="s">
        <v>66</v>
      </c>
      <c r="F354" s="86"/>
    </row>
    <row r="355" spans="1:7" s="87" customFormat="1" ht="12.75" customHeight="1" x14ac:dyDescent="0.35">
      <c r="A355" s="56" t="s">
        <v>0</v>
      </c>
      <c r="B355" s="73">
        <v>535082</v>
      </c>
      <c r="C355" s="73">
        <v>81550</v>
      </c>
      <c r="D355" s="73">
        <v>129911</v>
      </c>
      <c r="E355" s="73">
        <v>746543</v>
      </c>
      <c r="F355" s="86"/>
    </row>
    <row r="356" spans="1:7" s="87" customFormat="1" ht="12.75" customHeight="1" x14ac:dyDescent="0.35">
      <c r="A356" s="53"/>
      <c r="B356" s="271"/>
      <c r="C356" s="272"/>
      <c r="D356" s="272"/>
      <c r="E356" s="272"/>
      <c r="F356" s="86"/>
    </row>
    <row r="357" spans="1:7" s="87" customFormat="1" ht="12.75" customHeight="1" thickBot="1" x14ac:dyDescent="0.4">
      <c r="A357" s="170" t="s">
        <v>65</v>
      </c>
      <c r="B357" s="171"/>
      <c r="C357" s="171"/>
      <c r="D357" s="171"/>
      <c r="E357" s="171"/>
      <c r="F357" s="176"/>
    </row>
    <row r="358" spans="1:7" s="87" customFormat="1" ht="12.75" customHeight="1" x14ac:dyDescent="0.35">
      <c r="A358" s="60" t="s">
        <v>2</v>
      </c>
      <c r="B358" s="60" t="s">
        <v>3</v>
      </c>
      <c r="C358" s="60" t="s">
        <v>36</v>
      </c>
      <c r="D358" s="60" t="s">
        <v>5</v>
      </c>
      <c r="E358" s="60" t="s">
        <v>6</v>
      </c>
      <c r="F358" s="60" t="s">
        <v>614</v>
      </c>
    </row>
    <row r="359" spans="1:7" s="87" customFormat="1" ht="12.75" customHeight="1" x14ac:dyDescent="0.35">
      <c r="A359" s="77" t="s">
        <v>7</v>
      </c>
      <c r="B359" s="38"/>
      <c r="C359" s="38"/>
      <c r="D359" s="38"/>
      <c r="E359" s="38">
        <v>127.36368667130201</v>
      </c>
      <c r="F359" s="38"/>
      <c r="G359" s="178"/>
    </row>
    <row r="360" spans="1:7" s="87" customFormat="1" ht="12.75" customHeight="1" x14ac:dyDescent="0.35">
      <c r="A360" s="77" t="s">
        <v>8</v>
      </c>
      <c r="B360" s="38">
        <v>96.328089354778598</v>
      </c>
      <c r="C360" s="38"/>
      <c r="D360" s="38"/>
      <c r="E360" s="38"/>
      <c r="F360" s="38"/>
      <c r="G360" s="178"/>
    </row>
    <row r="361" spans="1:7" s="87" customFormat="1" ht="12.75" customHeight="1" x14ac:dyDescent="0.35">
      <c r="A361" s="77" t="s">
        <v>9</v>
      </c>
      <c r="B361" s="38">
        <v>201.77982159022599</v>
      </c>
      <c r="C361" s="38"/>
      <c r="D361" s="38"/>
      <c r="E361" s="38"/>
      <c r="F361" s="38"/>
      <c r="G361" s="178"/>
    </row>
    <row r="362" spans="1:7" s="87" customFormat="1" ht="12.75" customHeight="1" x14ac:dyDescent="0.35">
      <c r="A362" s="77" t="s">
        <v>70</v>
      </c>
      <c r="B362" s="38"/>
      <c r="C362" s="38">
        <v>5284.4455495266502</v>
      </c>
      <c r="D362" s="38"/>
      <c r="E362" s="38"/>
      <c r="F362" s="38">
        <f>C362</f>
        <v>5284.4455495266502</v>
      </c>
      <c r="G362" s="178"/>
    </row>
    <row r="363" spans="1:7" s="87" customFormat="1" ht="12.75" customHeight="1" x14ac:dyDescent="0.35">
      <c r="A363" s="77" t="s">
        <v>71</v>
      </c>
      <c r="B363" s="38"/>
      <c r="C363" s="38">
        <v>3827.58909868204</v>
      </c>
      <c r="D363" s="38"/>
      <c r="E363" s="38"/>
      <c r="F363" s="38"/>
      <c r="G363" s="178"/>
    </row>
    <row r="364" spans="1:7" s="87" customFormat="1" ht="12.75" customHeight="1" x14ac:dyDescent="0.35">
      <c r="A364" s="77" t="s">
        <v>72</v>
      </c>
      <c r="B364" s="38"/>
      <c r="C364" s="38">
        <v>91.062817539816706</v>
      </c>
      <c r="D364" s="38"/>
      <c r="E364" s="38"/>
      <c r="F364" s="38">
        <f>C364</f>
        <v>91.062817539816706</v>
      </c>
      <c r="G364" s="178"/>
    </row>
    <row r="365" spans="1:7" s="87" customFormat="1" ht="12.75" customHeight="1" x14ac:dyDescent="0.35">
      <c r="A365" s="77" t="s">
        <v>73</v>
      </c>
      <c r="B365" s="38"/>
      <c r="C365" s="38">
        <v>831.10715218670703</v>
      </c>
      <c r="D365" s="38"/>
      <c r="E365" s="38"/>
      <c r="F365" s="38">
        <f>C365</f>
        <v>831.10715218670703</v>
      </c>
      <c r="G365" s="178"/>
    </row>
    <row r="366" spans="1:7" s="87" customFormat="1" ht="12.75" customHeight="1" x14ac:dyDescent="0.35">
      <c r="A366" s="77" t="s">
        <v>74</v>
      </c>
      <c r="B366" s="38"/>
      <c r="C366" s="38">
        <v>29.546215093472401</v>
      </c>
      <c r="D366" s="38"/>
      <c r="E366" s="38"/>
      <c r="F366" s="38">
        <f>C366</f>
        <v>29.546215093472401</v>
      </c>
      <c r="G366" s="178"/>
    </row>
    <row r="367" spans="1:7" s="87" customFormat="1" ht="12.75" customHeight="1" x14ac:dyDescent="0.35">
      <c r="A367" s="77" t="s">
        <v>10</v>
      </c>
      <c r="B367" s="38"/>
      <c r="C367" s="38"/>
      <c r="D367" s="38"/>
      <c r="E367" s="38">
        <v>1835.3569574741</v>
      </c>
      <c r="F367" s="38"/>
      <c r="G367" s="178"/>
    </row>
    <row r="368" spans="1:7" s="87" customFormat="1" ht="12.75" customHeight="1" x14ac:dyDescent="0.35">
      <c r="A368" s="77" t="s">
        <v>11</v>
      </c>
      <c r="B368" s="38"/>
      <c r="C368" s="38"/>
      <c r="D368" s="38">
        <v>13082.356990124401</v>
      </c>
      <c r="E368" s="38"/>
      <c r="F368" s="38">
        <f>D368/3</f>
        <v>4360.7856633748006</v>
      </c>
      <c r="G368" s="178"/>
    </row>
    <row r="369" spans="1:7" s="87" customFormat="1" ht="12.75" customHeight="1" x14ac:dyDescent="0.35">
      <c r="A369" s="77" t="s">
        <v>12</v>
      </c>
      <c r="B369" s="38"/>
      <c r="C369" s="38"/>
      <c r="D369" s="38">
        <v>1486.02928540537</v>
      </c>
      <c r="E369" s="38"/>
      <c r="F369" s="38">
        <f>D369</f>
        <v>1486.02928540537</v>
      </c>
      <c r="G369" s="178"/>
    </row>
    <row r="370" spans="1:7" s="87" customFormat="1" ht="12.75" customHeight="1" x14ac:dyDescent="0.35">
      <c r="A370" s="77" t="s">
        <v>13</v>
      </c>
      <c r="B370" s="38"/>
      <c r="C370" s="38"/>
      <c r="D370" s="38">
        <v>516.54239172401299</v>
      </c>
      <c r="E370" s="38"/>
      <c r="F370" s="38">
        <f>D370</f>
        <v>516.54239172401299</v>
      </c>
      <c r="G370" s="178"/>
    </row>
    <row r="371" spans="1:7" s="87" customFormat="1" ht="12.75" customHeight="1" x14ac:dyDescent="0.35">
      <c r="A371" s="77" t="s">
        <v>14</v>
      </c>
      <c r="B371" s="38"/>
      <c r="C371" s="38"/>
      <c r="D371" s="38">
        <v>211.736973591078</v>
      </c>
      <c r="E371" s="38"/>
      <c r="F371" s="38"/>
      <c r="G371" s="178"/>
    </row>
    <row r="372" spans="1:7" s="87" customFormat="1" ht="12.75" customHeight="1" x14ac:dyDescent="0.35">
      <c r="A372" s="77" t="s">
        <v>15</v>
      </c>
      <c r="B372" s="38"/>
      <c r="C372" s="38"/>
      <c r="D372" s="38">
        <v>323.47711258158898</v>
      </c>
      <c r="E372" s="38"/>
      <c r="F372" s="38">
        <f>D372</f>
        <v>323.47711258158898</v>
      </c>
      <c r="G372" s="178"/>
    </row>
    <row r="373" spans="1:7" s="87" customFormat="1" ht="12.75" customHeight="1" x14ac:dyDescent="0.35">
      <c r="A373" s="56" t="s">
        <v>0</v>
      </c>
      <c r="B373" s="39">
        <f>SUM(B359:B372)</f>
        <v>298.10791094500462</v>
      </c>
      <c r="C373" s="39">
        <f t="shared" ref="C373:E373" si="22">SUM(C359:C372)</f>
        <v>10063.750833028686</v>
      </c>
      <c r="D373" s="39">
        <f t="shared" si="22"/>
        <v>15620.142753426451</v>
      </c>
      <c r="E373" s="39">
        <f t="shared" si="22"/>
        <v>1962.720644145402</v>
      </c>
      <c r="F373" s="39">
        <f>SUM(F359:F372)</f>
        <v>12922.99618743242</v>
      </c>
      <c r="G373" s="178"/>
    </row>
    <row r="374" spans="1:7" s="87" customFormat="1" ht="12.75" customHeight="1" x14ac:dyDescent="0.35">
      <c r="A374"/>
      <c r="B374" s="179"/>
      <c r="C374" s="180"/>
      <c r="D374" s="180"/>
      <c r="E374" s="178"/>
      <c r="F374" s="178"/>
      <c r="G374" s="178"/>
    </row>
    <row r="375" spans="1:7" s="87" customFormat="1" ht="12.75" customHeight="1" x14ac:dyDescent="0.35">
      <c r="A375" s="304" t="s">
        <v>644</v>
      </c>
      <c r="B375" s="304"/>
      <c r="C375" s="304"/>
      <c r="D375" s="304"/>
      <c r="E375" s="157" t="s">
        <v>780</v>
      </c>
      <c r="F375" s="178"/>
      <c r="G375" s="178"/>
    </row>
    <row r="376" spans="1:7" s="87" customFormat="1" ht="12.75" customHeight="1" x14ac:dyDescent="0.35">
      <c r="A376" s="119" t="s">
        <v>734</v>
      </c>
      <c r="B376" s="119" t="s">
        <v>620</v>
      </c>
      <c r="C376" s="101" t="s">
        <v>641</v>
      </c>
      <c r="D376" s="101" t="s">
        <v>642</v>
      </c>
      <c r="E376" s="86"/>
      <c r="F376" s="178"/>
      <c r="G376" s="178"/>
    </row>
    <row r="377" spans="1:7" s="87" customFormat="1" ht="16.5" customHeight="1" x14ac:dyDescent="0.35">
      <c r="A377" s="40" t="s">
        <v>733</v>
      </c>
      <c r="B377" s="192">
        <v>11000</v>
      </c>
      <c r="C377" s="112">
        <v>382</v>
      </c>
      <c r="D377" s="112">
        <f>B377/C377</f>
        <v>28.795811518324609</v>
      </c>
      <c r="E377" s="163" t="s">
        <v>782</v>
      </c>
      <c r="F377" s="178"/>
      <c r="G377" s="178"/>
    </row>
    <row r="378" spans="1:7" s="87" customFormat="1" ht="12.75" customHeight="1" x14ac:dyDescent="0.35">
      <c r="A378" s="148"/>
      <c r="B378" s="193"/>
      <c r="C378" s="194"/>
      <c r="D378" s="195"/>
      <c r="E378" s="196"/>
    </row>
    <row r="379" spans="1:7" ht="15" thickBot="1" x14ac:dyDescent="0.4">
      <c r="A379" s="170" t="s">
        <v>60</v>
      </c>
      <c r="B379" s="171"/>
      <c r="C379" s="171"/>
      <c r="D379" s="171"/>
      <c r="E379" s="171"/>
      <c r="F379" s="87"/>
    </row>
    <row r="380" spans="1:7" x14ac:dyDescent="0.35">
      <c r="A380" s="60" t="s">
        <v>42</v>
      </c>
      <c r="B380" s="60" t="s">
        <v>1</v>
      </c>
      <c r="C380" s="60" t="s">
        <v>61</v>
      </c>
      <c r="D380" s="60" t="s">
        <v>62</v>
      </c>
      <c r="E380" s="60" t="s">
        <v>63</v>
      </c>
      <c r="F380" s="87"/>
    </row>
    <row r="381" spans="1:7" ht="12.4" customHeight="1" x14ac:dyDescent="0.35">
      <c r="A381" s="77" t="s">
        <v>39</v>
      </c>
      <c r="B381" s="55">
        <v>29</v>
      </c>
      <c r="C381" s="38">
        <v>957793.21238005697</v>
      </c>
      <c r="D381" s="38">
        <v>1299672.0917491</v>
      </c>
      <c r="E381" s="38">
        <v>2180020.84961838</v>
      </c>
      <c r="F381" s="87"/>
    </row>
    <row r="382" spans="1:7" ht="12.4" customHeight="1" x14ac:dyDescent="0.35">
      <c r="A382" s="77" t="s">
        <v>40</v>
      </c>
      <c r="B382" s="55">
        <v>4.4398782919309099</v>
      </c>
      <c r="C382" s="38">
        <v>223650.39627785701</v>
      </c>
      <c r="D382" s="38">
        <v>372621.57858586201</v>
      </c>
      <c r="E382" s="38">
        <v>642377.11785024102</v>
      </c>
      <c r="F382" s="86"/>
    </row>
    <row r="383" spans="1:7" ht="12.4" customHeight="1" x14ac:dyDescent="0.35">
      <c r="A383" s="77" t="s">
        <v>41</v>
      </c>
      <c r="B383" s="55">
        <v>5.76186801203841</v>
      </c>
      <c r="C383" s="38">
        <v>242127.11940950999</v>
      </c>
      <c r="D383" s="38">
        <v>421305.05955601198</v>
      </c>
      <c r="E383" s="38">
        <v>719010.35804003896</v>
      </c>
      <c r="F383" s="86"/>
    </row>
    <row r="384" spans="1:7" ht="12.4" customHeight="1" x14ac:dyDescent="0.35">
      <c r="A384" s="56" t="s">
        <v>38</v>
      </c>
      <c r="B384" s="57">
        <v>39.200000000000003</v>
      </c>
      <c r="C384" s="39">
        <f>SUM(C381:C383)</f>
        <v>1423570.7280674239</v>
      </c>
      <c r="D384" s="39">
        <f t="shared" ref="D384:E384" si="23">SUM(D381:D383)</f>
        <v>2093598.729890974</v>
      </c>
      <c r="E384" s="39">
        <f t="shared" si="23"/>
        <v>3541408.3255086602</v>
      </c>
      <c r="F384" s="86"/>
    </row>
    <row r="385" spans="1:6" ht="12.4" customHeight="1" x14ac:dyDescent="0.35">
      <c r="A385" s="56"/>
      <c r="B385" s="57"/>
      <c r="C385" s="39"/>
      <c r="D385" s="39"/>
      <c r="E385" s="39"/>
      <c r="F385" s="86"/>
    </row>
    <row r="386" spans="1:6" ht="21" thickBot="1" x14ac:dyDescent="0.4">
      <c r="A386" s="170" t="s">
        <v>64</v>
      </c>
      <c r="B386" s="171"/>
      <c r="C386" s="171"/>
      <c r="D386" s="171"/>
      <c r="E386" s="171"/>
      <c r="F386" s="86"/>
    </row>
    <row r="387" spans="1:6" ht="20.5" x14ac:dyDescent="0.35">
      <c r="A387" s="61"/>
      <c r="B387" s="62" t="s">
        <v>69</v>
      </c>
      <c r="C387" s="62" t="s">
        <v>68</v>
      </c>
      <c r="D387" s="62" t="s">
        <v>67</v>
      </c>
      <c r="E387" s="62" t="s">
        <v>66</v>
      </c>
      <c r="F387" s="86"/>
    </row>
    <row r="388" spans="1:6" ht="16.149999999999999" customHeight="1" x14ac:dyDescent="0.35">
      <c r="A388" s="56" t="s">
        <v>0</v>
      </c>
      <c r="B388" s="39">
        <v>818665</v>
      </c>
      <c r="C388" s="39">
        <v>188444</v>
      </c>
      <c r="D388" s="39">
        <v>212306</v>
      </c>
      <c r="E388" s="39">
        <v>1219415</v>
      </c>
      <c r="F388" s="86"/>
    </row>
    <row r="389" spans="1:6" ht="13.15" customHeight="1" x14ac:dyDescent="0.35">
      <c r="A389" s="53"/>
      <c r="B389" s="36"/>
      <c r="C389" s="26"/>
      <c r="D389" s="26"/>
      <c r="E389" s="26"/>
      <c r="F389" s="86"/>
    </row>
    <row r="390" spans="1:6" ht="21" thickBot="1" x14ac:dyDescent="0.4">
      <c r="A390" s="170" t="s">
        <v>65</v>
      </c>
      <c r="B390" s="171"/>
      <c r="C390" s="171"/>
      <c r="D390" s="171"/>
      <c r="E390" s="171"/>
      <c r="F390" s="176"/>
    </row>
    <row r="391" spans="1:6" x14ac:dyDescent="0.35">
      <c r="A391" s="60" t="s">
        <v>2</v>
      </c>
      <c r="B391" s="60" t="s">
        <v>3</v>
      </c>
      <c r="C391" s="60" t="s">
        <v>36</v>
      </c>
      <c r="D391" s="60" t="s">
        <v>5</v>
      </c>
      <c r="E391" s="60" t="s">
        <v>6</v>
      </c>
      <c r="F391" s="60" t="s">
        <v>614</v>
      </c>
    </row>
    <row r="392" spans="1:6" x14ac:dyDescent="0.35">
      <c r="A392" s="77" t="s">
        <v>7</v>
      </c>
      <c r="B392" s="38"/>
      <c r="C392" s="38"/>
      <c r="D392" s="38"/>
      <c r="E392" s="38">
        <v>126.920468945167</v>
      </c>
      <c r="F392" s="38"/>
    </row>
    <row r="393" spans="1:6" x14ac:dyDescent="0.35">
      <c r="A393" s="77" t="s">
        <v>8</v>
      </c>
      <c r="B393" s="38">
        <v>147.38011991520801</v>
      </c>
      <c r="C393" s="38"/>
      <c r="D393" s="38"/>
      <c r="E393" s="38"/>
      <c r="F393" s="38"/>
    </row>
    <row r="394" spans="1:6" x14ac:dyDescent="0.35">
      <c r="A394" s="77" t="s">
        <v>9</v>
      </c>
      <c r="B394" s="38">
        <v>308.71924899309897</v>
      </c>
      <c r="C394" s="38"/>
      <c r="D394" s="38"/>
      <c r="E394" s="38"/>
      <c r="F394" s="38"/>
    </row>
    <row r="395" spans="1:6" x14ac:dyDescent="0.35">
      <c r="A395" s="77" t="s">
        <v>70</v>
      </c>
      <c r="B395" s="38"/>
      <c r="C395" s="38">
        <v>83942.812847164401</v>
      </c>
      <c r="D395" s="38"/>
      <c r="E395" s="38"/>
      <c r="F395" s="38">
        <f>C395</f>
        <v>83942.812847164401</v>
      </c>
    </row>
    <row r="396" spans="1:6" x14ac:dyDescent="0.35">
      <c r="A396" s="77" t="s">
        <v>71</v>
      </c>
      <c r="B396" s="38"/>
      <c r="C396" s="38">
        <v>60800.821034765198</v>
      </c>
      <c r="D396" s="38"/>
      <c r="E396" s="38"/>
      <c r="F396" s="38"/>
    </row>
    <row r="397" spans="1:6" x14ac:dyDescent="0.35">
      <c r="A397" s="77" t="s">
        <v>72</v>
      </c>
      <c r="B397" s="38"/>
      <c r="C397" s="38">
        <v>1446.5225038947101</v>
      </c>
      <c r="D397" s="38"/>
      <c r="E397" s="38"/>
      <c r="F397" s="38">
        <f>C397</f>
        <v>1446.5225038947101</v>
      </c>
    </row>
    <row r="398" spans="1:6" x14ac:dyDescent="0.35">
      <c r="A398" s="77" t="s">
        <v>73</v>
      </c>
      <c r="B398" s="38"/>
      <c r="C398" s="38">
        <v>13202.0430344335</v>
      </c>
      <c r="D398" s="38"/>
      <c r="E398" s="38"/>
      <c r="F398" s="38">
        <f>C398</f>
        <v>13202.0430344335</v>
      </c>
    </row>
    <row r="399" spans="1:6" x14ac:dyDescent="0.35">
      <c r="A399" s="77" t="s">
        <v>74</v>
      </c>
      <c r="B399" s="38"/>
      <c r="C399" s="38">
        <v>469.33827593913998</v>
      </c>
      <c r="D399" s="38"/>
      <c r="E399" s="38"/>
      <c r="F399" s="38">
        <f>C399</f>
        <v>469.33827593913998</v>
      </c>
    </row>
    <row r="400" spans="1:6" x14ac:dyDescent="0.35">
      <c r="A400" s="77" t="s">
        <v>10</v>
      </c>
      <c r="B400" s="38"/>
      <c r="C400" s="38"/>
      <c r="D400" s="38"/>
      <c r="E400" s="38">
        <v>1828.9701756074401</v>
      </c>
      <c r="F400" s="38"/>
    </row>
    <row r="401" spans="1:6" x14ac:dyDescent="0.35">
      <c r="A401" s="77" t="s">
        <v>11</v>
      </c>
      <c r="B401" s="38"/>
      <c r="C401" s="38"/>
      <c r="D401" s="38">
        <v>19850.4467468084</v>
      </c>
      <c r="E401" s="38"/>
      <c r="F401" s="38">
        <f>D401/3</f>
        <v>6616.8155822694671</v>
      </c>
    </row>
    <row r="402" spans="1:6" x14ac:dyDescent="0.35">
      <c r="A402" s="77" t="s">
        <v>12</v>
      </c>
      <c r="B402" s="38"/>
      <c r="C402" s="38"/>
      <c r="D402" s="38">
        <v>2254.81885222767</v>
      </c>
      <c r="E402" s="38"/>
      <c r="F402" s="38">
        <f>D402</f>
        <v>2254.81885222767</v>
      </c>
    </row>
    <row r="403" spans="1:6" x14ac:dyDescent="0.35">
      <c r="A403" s="77" t="s">
        <v>13</v>
      </c>
      <c r="B403" s="38"/>
      <c r="C403" s="38"/>
      <c r="D403" s="38">
        <v>783.77298533343605</v>
      </c>
      <c r="E403" s="38"/>
      <c r="F403" s="38">
        <f>D403</f>
        <v>783.77298533343605</v>
      </c>
    </row>
    <row r="404" spans="1:6" x14ac:dyDescent="0.35">
      <c r="A404" s="77" t="s">
        <v>14</v>
      </c>
      <c r="B404" s="38"/>
      <c r="C404" s="38"/>
      <c r="D404" s="38">
        <v>321.278005825962</v>
      </c>
      <c r="E404" s="38"/>
      <c r="F404" s="38"/>
    </row>
    <row r="405" spans="1:6" x14ac:dyDescent="0.35">
      <c r="A405" s="77" t="s">
        <v>15</v>
      </c>
      <c r="B405" s="38"/>
      <c r="C405" s="38"/>
      <c r="D405" s="38">
        <v>490.82633605731002</v>
      </c>
      <c r="E405" s="38"/>
      <c r="F405" s="38">
        <f>D405</f>
        <v>490.82633605731002</v>
      </c>
    </row>
    <row r="406" spans="1:6" x14ac:dyDescent="0.35">
      <c r="A406" s="56" t="s">
        <v>0</v>
      </c>
      <c r="B406" s="39">
        <f>SUM(B392:B405)</f>
        <v>456.09936890830699</v>
      </c>
      <c r="C406" s="39">
        <f t="shared" ref="C406:E406" si="24">SUM(C392:C405)</f>
        <v>159861.53769619696</v>
      </c>
      <c r="D406" s="39">
        <f t="shared" si="24"/>
        <v>23701.142926252778</v>
      </c>
      <c r="E406" s="39">
        <f t="shared" si="24"/>
        <v>1955.890644552607</v>
      </c>
      <c r="F406" s="39">
        <f>SUM(F392:F405)</f>
        <v>109206.95041731963</v>
      </c>
    </row>
    <row r="407" spans="1:6" ht="15" thickBot="1" x14ac:dyDescent="0.4"/>
    <row r="408" spans="1:6" x14ac:dyDescent="0.35">
      <c r="A408" s="314" t="s">
        <v>785</v>
      </c>
      <c r="B408" s="315"/>
      <c r="C408" s="315"/>
      <c r="D408" s="315"/>
      <c r="E408" s="315"/>
      <c r="F408" s="316"/>
    </row>
    <row r="409" spans="1:6" ht="15" thickBot="1" x14ac:dyDescent="0.4">
      <c r="A409" s="317"/>
      <c r="B409" s="318"/>
      <c r="C409" s="318"/>
      <c r="D409" s="318"/>
      <c r="E409" s="318"/>
      <c r="F409" s="319"/>
    </row>
    <row r="410" spans="1:6" ht="15" thickBot="1" x14ac:dyDescent="0.4"/>
    <row r="411" spans="1:6" ht="15" thickBot="1" x14ac:dyDescent="0.4">
      <c r="A411" s="44" t="s">
        <v>754</v>
      </c>
      <c r="B411" s="45" t="s">
        <v>45</v>
      </c>
      <c r="C411" s="45" t="s">
        <v>46</v>
      </c>
      <c r="D411" s="45" t="s">
        <v>47</v>
      </c>
    </row>
    <row r="412" spans="1:6" ht="15" thickBot="1" x14ac:dyDescent="0.4">
      <c r="A412" s="46" t="s">
        <v>0</v>
      </c>
      <c r="B412" s="47"/>
      <c r="C412" s="48">
        <v>94.78</v>
      </c>
      <c r="D412" s="49">
        <f>C412*11000</f>
        <v>1042580</v>
      </c>
    </row>
    <row r="413" spans="1:6" ht="15" thickBot="1" x14ac:dyDescent="0.4">
      <c r="A413" s="46" t="s">
        <v>48</v>
      </c>
      <c r="B413" s="50">
        <v>0.25</v>
      </c>
      <c r="C413" s="48">
        <f>C412*B413</f>
        <v>23.695</v>
      </c>
      <c r="D413" s="49">
        <f t="shared" ref="D413:D414" si="25">C413*11000</f>
        <v>260645</v>
      </c>
    </row>
    <row r="414" spans="1:6" ht="15" thickBot="1" x14ac:dyDescent="0.4">
      <c r="A414" s="46" t="s">
        <v>49</v>
      </c>
      <c r="B414" s="50">
        <v>0.08</v>
      </c>
      <c r="C414" s="48">
        <f>SUM(C412:C413)*B414</f>
        <v>9.4779999999999998</v>
      </c>
      <c r="D414" s="49">
        <f t="shared" si="25"/>
        <v>104258</v>
      </c>
    </row>
    <row r="415" spans="1:6" ht="15" thickBot="1" x14ac:dyDescent="0.4">
      <c r="A415" s="305" t="s">
        <v>50</v>
      </c>
      <c r="B415" s="306"/>
      <c r="C415" s="51">
        <f>SUM(C412:C414)</f>
        <v>127.95299999999999</v>
      </c>
      <c r="D415" s="52">
        <f>SUM(D412:D414)</f>
        <v>1407483</v>
      </c>
    </row>
    <row r="416" spans="1:6" ht="15" thickBot="1" x14ac:dyDescent="0.4"/>
    <row r="417" spans="1:6" x14ac:dyDescent="0.35">
      <c r="A417" s="117" t="s">
        <v>639</v>
      </c>
      <c r="B417" s="118">
        <f>D415</f>
        <v>1407483</v>
      </c>
      <c r="C417" s="150"/>
      <c r="D417" s="307" t="s">
        <v>755</v>
      </c>
      <c r="E417" s="307"/>
      <c r="F417" s="87"/>
    </row>
    <row r="418" spans="1:6" x14ac:dyDescent="0.35">
      <c r="A418" s="104"/>
      <c r="B418" s="104"/>
      <c r="C418" s="150"/>
      <c r="D418" s="87"/>
      <c r="E418" s="87"/>
      <c r="F418" s="87"/>
    </row>
    <row r="419" spans="1:6" ht="15" thickBot="1" x14ac:dyDescent="0.4">
      <c r="A419" s="170" t="s">
        <v>60</v>
      </c>
      <c r="B419" s="171"/>
      <c r="C419" s="171"/>
      <c r="D419" s="171"/>
      <c r="E419" s="171"/>
      <c r="F419" s="87"/>
    </row>
    <row r="420" spans="1:6" x14ac:dyDescent="0.35">
      <c r="A420" s="60" t="s">
        <v>42</v>
      </c>
      <c r="B420" s="60" t="s">
        <v>1</v>
      </c>
      <c r="C420" s="60" t="s">
        <v>61</v>
      </c>
      <c r="D420" s="60" t="s">
        <v>62</v>
      </c>
      <c r="E420" s="60" t="s">
        <v>63</v>
      </c>
      <c r="F420" s="87"/>
    </row>
    <row r="421" spans="1:6" x14ac:dyDescent="0.35">
      <c r="A421" s="77" t="s">
        <v>39</v>
      </c>
      <c r="B421" s="55">
        <v>10.8971294419509</v>
      </c>
      <c r="C421" s="38">
        <v>630885.64205483696</v>
      </c>
      <c r="D421" s="38">
        <v>803529.21027627797</v>
      </c>
      <c r="E421" s="38">
        <v>1407483</v>
      </c>
      <c r="F421" s="87"/>
    </row>
    <row r="422" spans="1:6" ht="15.4" customHeight="1" x14ac:dyDescent="0.35">
      <c r="A422" s="77" t="s">
        <v>40</v>
      </c>
      <c r="B422" s="55">
        <v>1.43576914657137</v>
      </c>
      <c r="C422" s="38">
        <v>92022.4372674841</v>
      </c>
      <c r="D422" s="38">
        <v>140338.29154384899</v>
      </c>
      <c r="E422" s="38">
        <v>255981.11352568999</v>
      </c>
      <c r="F422" s="86"/>
    </row>
    <row r="423" spans="1:6" ht="13.9" customHeight="1" x14ac:dyDescent="0.35">
      <c r="A423" s="77" t="s">
        <v>41</v>
      </c>
      <c r="B423" s="55">
        <v>3.5257087286384499</v>
      </c>
      <c r="C423" s="38">
        <v>148159.03933962499</v>
      </c>
      <c r="D423" s="38">
        <v>257797.87038808601</v>
      </c>
      <c r="E423" s="38">
        <v>439965.653471392</v>
      </c>
      <c r="F423" s="86"/>
    </row>
    <row r="424" spans="1:6" ht="16.149999999999999" customHeight="1" x14ac:dyDescent="0.35">
      <c r="A424" s="56" t="s">
        <v>38</v>
      </c>
      <c r="B424" s="57">
        <v>15.86</v>
      </c>
      <c r="C424" s="39">
        <f>SUM(C421:C423)</f>
        <v>871067.11866194615</v>
      </c>
      <c r="D424" s="39">
        <f t="shared" ref="D424" si="26">SUM(D421:D423)</f>
        <v>1201665.372208213</v>
      </c>
      <c r="E424" s="39">
        <f t="shared" ref="E424" si="27">SUM(E421:E423)</f>
        <v>2103429.7669970822</v>
      </c>
      <c r="F424" s="86"/>
    </row>
    <row r="425" spans="1:6" ht="20.5" x14ac:dyDescent="0.35">
      <c r="A425" s="56"/>
      <c r="B425" s="57"/>
      <c r="C425" s="39"/>
      <c r="D425" s="39"/>
      <c r="E425" s="39"/>
      <c r="F425" s="86"/>
    </row>
    <row r="426" spans="1:6" ht="21" thickBot="1" x14ac:dyDescent="0.4">
      <c r="A426" s="170" t="s">
        <v>64</v>
      </c>
      <c r="B426" s="171"/>
      <c r="C426" s="171"/>
      <c r="D426" s="171"/>
      <c r="E426" s="171"/>
      <c r="F426" s="86"/>
    </row>
    <row r="427" spans="1:6" ht="20.5" x14ac:dyDescent="0.35">
      <c r="A427" s="61"/>
      <c r="B427" s="62" t="s">
        <v>69</v>
      </c>
      <c r="C427" s="62" t="s">
        <v>68</v>
      </c>
      <c r="D427" s="62" t="s">
        <v>67</v>
      </c>
      <c r="E427" s="62" t="s">
        <v>66</v>
      </c>
      <c r="F427" s="86"/>
    </row>
    <row r="428" spans="1:6" ht="14.65" customHeight="1" x14ac:dyDescent="0.35">
      <c r="A428" s="56" t="s">
        <v>0</v>
      </c>
      <c r="B428" s="73">
        <v>535082</v>
      </c>
      <c r="C428" s="73">
        <v>81550</v>
      </c>
      <c r="D428" s="73">
        <v>129911</v>
      </c>
      <c r="E428" s="73">
        <v>746543</v>
      </c>
      <c r="F428" s="86"/>
    </row>
    <row r="429" spans="1:6" ht="13.15" customHeight="1" x14ac:dyDescent="0.35">
      <c r="A429" s="53"/>
      <c r="B429" s="36"/>
      <c r="C429" s="26"/>
      <c r="D429" s="26"/>
      <c r="E429" s="26"/>
      <c r="F429" s="86"/>
    </row>
    <row r="430" spans="1:6" ht="21" thickBot="1" x14ac:dyDescent="0.4">
      <c r="A430" s="170" t="s">
        <v>65</v>
      </c>
      <c r="B430" s="171"/>
      <c r="C430" s="171"/>
      <c r="D430" s="171"/>
      <c r="E430" s="171"/>
      <c r="F430" s="176"/>
    </row>
    <row r="431" spans="1:6" ht="21.75" customHeight="1" x14ac:dyDescent="0.35">
      <c r="A431" s="60" t="s">
        <v>2</v>
      </c>
      <c r="B431" s="60" t="s">
        <v>3</v>
      </c>
      <c r="C431" s="60" t="s">
        <v>36</v>
      </c>
      <c r="D431" s="60" t="s">
        <v>5</v>
      </c>
      <c r="E431" s="60" t="s">
        <v>6</v>
      </c>
      <c r="F431" s="60" t="s">
        <v>614</v>
      </c>
    </row>
    <row r="432" spans="1:6" x14ac:dyDescent="0.35">
      <c r="A432" s="77" t="s">
        <v>7</v>
      </c>
      <c r="B432" s="38"/>
      <c r="C432" s="38"/>
      <c r="D432" s="38"/>
      <c r="E432" s="38">
        <v>127.36368667130201</v>
      </c>
      <c r="F432" s="38"/>
    </row>
    <row r="433" spans="1:6" x14ac:dyDescent="0.35">
      <c r="A433" s="77" t="s">
        <v>8</v>
      </c>
      <c r="B433" s="38">
        <v>96.328089354778598</v>
      </c>
      <c r="C433" s="38"/>
      <c r="D433" s="38"/>
      <c r="E433" s="38"/>
      <c r="F433" s="38"/>
    </row>
    <row r="434" spans="1:6" x14ac:dyDescent="0.35">
      <c r="A434" s="77" t="s">
        <v>9</v>
      </c>
      <c r="B434" s="38">
        <v>201.77982159022599</v>
      </c>
      <c r="C434" s="38"/>
      <c r="D434" s="38"/>
      <c r="E434" s="38"/>
      <c r="F434" s="38"/>
    </row>
    <row r="435" spans="1:6" x14ac:dyDescent="0.35">
      <c r="A435" s="77" t="s">
        <v>70</v>
      </c>
      <c r="B435" s="38"/>
      <c r="C435" s="38">
        <v>5284.4455495266502</v>
      </c>
      <c r="D435" s="38"/>
      <c r="E435" s="38"/>
      <c r="F435" s="38">
        <f>C435</f>
        <v>5284.4455495266502</v>
      </c>
    </row>
    <row r="436" spans="1:6" x14ac:dyDescent="0.35">
      <c r="A436" s="77" t="s">
        <v>71</v>
      </c>
      <c r="B436" s="38"/>
      <c r="C436" s="38">
        <v>3827.58909868204</v>
      </c>
      <c r="D436" s="38"/>
      <c r="E436" s="38"/>
      <c r="F436" s="38"/>
    </row>
    <row r="437" spans="1:6" x14ac:dyDescent="0.35">
      <c r="A437" s="77" t="s">
        <v>72</v>
      </c>
      <c r="B437" s="38"/>
      <c r="C437" s="38">
        <v>91.062817539816706</v>
      </c>
      <c r="D437" s="38"/>
      <c r="E437" s="38"/>
      <c r="F437" s="38">
        <f>C437</f>
        <v>91.062817539816706</v>
      </c>
    </row>
    <row r="438" spans="1:6" x14ac:dyDescent="0.35">
      <c r="A438" s="77" t="s">
        <v>73</v>
      </c>
      <c r="B438" s="38"/>
      <c r="C438" s="38">
        <v>831.10715218670703</v>
      </c>
      <c r="D438" s="38"/>
      <c r="E438" s="38"/>
      <c r="F438" s="38">
        <f>C438</f>
        <v>831.10715218670703</v>
      </c>
    </row>
    <row r="439" spans="1:6" x14ac:dyDescent="0.35">
      <c r="A439" s="77" t="s">
        <v>74</v>
      </c>
      <c r="B439" s="38"/>
      <c r="C439" s="38">
        <v>29.546215093472401</v>
      </c>
      <c r="D439" s="38"/>
      <c r="E439" s="38"/>
      <c r="F439" s="38">
        <f>C439</f>
        <v>29.546215093472401</v>
      </c>
    </row>
    <row r="440" spans="1:6" x14ac:dyDescent="0.35">
      <c r="A440" s="77" t="s">
        <v>10</v>
      </c>
      <c r="B440" s="38"/>
      <c r="C440" s="38"/>
      <c r="D440" s="38"/>
      <c r="E440" s="38">
        <v>1835.3569574741</v>
      </c>
      <c r="F440" s="38"/>
    </row>
    <row r="441" spans="1:6" x14ac:dyDescent="0.35">
      <c r="A441" s="77" t="s">
        <v>11</v>
      </c>
      <c r="B441" s="38"/>
      <c r="C441" s="38"/>
      <c r="D441" s="38">
        <v>13082.356990124401</v>
      </c>
      <c r="E441" s="38"/>
      <c r="F441" s="38">
        <f>D441/3</f>
        <v>4360.7856633748006</v>
      </c>
    </row>
    <row r="442" spans="1:6" x14ac:dyDescent="0.35">
      <c r="A442" s="77" t="s">
        <v>12</v>
      </c>
      <c r="B442" s="38"/>
      <c r="C442" s="38"/>
      <c r="D442" s="38">
        <v>1486.02928540537</v>
      </c>
      <c r="E442" s="38"/>
      <c r="F442" s="38">
        <f>D442</f>
        <v>1486.02928540537</v>
      </c>
    </row>
    <row r="443" spans="1:6" x14ac:dyDescent="0.35">
      <c r="A443" s="77" t="s">
        <v>13</v>
      </c>
      <c r="B443" s="38"/>
      <c r="C443" s="38"/>
      <c r="D443" s="38">
        <v>516.54239172401299</v>
      </c>
      <c r="E443" s="38"/>
      <c r="F443" s="38">
        <f>D443</f>
        <v>516.54239172401299</v>
      </c>
    </row>
    <row r="444" spans="1:6" x14ac:dyDescent="0.35">
      <c r="A444" s="77" t="s">
        <v>14</v>
      </c>
      <c r="B444" s="38"/>
      <c r="C444" s="38"/>
      <c r="D444" s="38">
        <v>211.736973591078</v>
      </c>
      <c r="E444" s="38"/>
      <c r="F444" s="38"/>
    </row>
    <row r="445" spans="1:6" x14ac:dyDescent="0.35">
      <c r="A445" s="77" t="s">
        <v>15</v>
      </c>
      <c r="B445" s="38"/>
      <c r="C445" s="38"/>
      <c r="D445" s="38">
        <v>323.47711258158898</v>
      </c>
      <c r="E445" s="38"/>
      <c r="F445" s="38">
        <f>D445</f>
        <v>323.47711258158898</v>
      </c>
    </row>
    <row r="446" spans="1:6" x14ac:dyDescent="0.35">
      <c r="A446" s="56" t="s">
        <v>0</v>
      </c>
      <c r="B446" s="39">
        <f>SUM(B432:B445)</f>
        <v>298.10791094500462</v>
      </c>
      <c r="C446" s="39">
        <f t="shared" ref="C446" si="28">SUM(C432:C445)</f>
        <v>10063.750833028686</v>
      </c>
      <c r="D446" s="39">
        <f t="shared" ref="D446" si="29">SUM(D432:D445)</f>
        <v>15620.142753426451</v>
      </c>
      <c r="E446" s="39">
        <f t="shared" ref="E446" si="30">SUM(E432:E445)</f>
        <v>1962.720644145402</v>
      </c>
      <c r="F446" s="39">
        <f>SUM(F432:F445)</f>
        <v>12922.99618743242</v>
      </c>
    </row>
    <row r="447" spans="1:6" x14ac:dyDescent="0.35">
      <c r="B447" s="179"/>
      <c r="C447" s="180"/>
      <c r="D447" s="180"/>
      <c r="E447" s="178"/>
      <c r="F447" s="178"/>
    </row>
    <row r="448" spans="1:6" x14ac:dyDescent="0.35">
      <c r="A448" s="304" t="s">
        <v>644</v>
      </c>
      <c r="B448" s="304"/>
      <c r="C448" s="304"/>
      <c r="D448" s="304"/>
      <c r="E448" s="157" t="s">
        <v>780</v>
      </c>
      <c r="F448" s="178"/>
    </row>
    <row r="449" spans="1:6" ht="20.5" x14ac:dyDescent="0.35">
      <c r="A449" s="119" t="s">
        <v>734</v>
      </c>
      <c r="B449" s="119" t="s">
        <v>620</v>
      </c>
      <c r="C449" s="101" t="s">
        <v>641</v>
      </c>
      <c r="D449" s="101" t="s">
        <v>642</v>
      </c>
      <c r="E449" s="86"/>
      <c r="F449" s="178"/>
    </row>
    <row r="450" spans="1:6" x14ac:dyDescent="0.35">
      <c r="A450" s="40" t="s">
        <v>733</v>
      </c>
      <c r="B450" s="192">
        <v>11000</v>
      </c>
      <c r="C450" s="112">
        <v>382</v>
      </c>
      <c r="D450" s="112">
        <f>B450/C450</f>
        <v>28.795811518324609</v>
      </c>
      <c r="E450" s="163" t="s">
        <v>782</v>
      </c>
      <c r="F450" s="178"/>
    </row>
    <row r="451" spans="1:6" x14ac:dyDescent="0.35">
      <c r="A451" s="148"/>
      <c r="B451" s="193"/>
      <c r="C451" s="194"/>
      <c r="D451" s="195"/>
      <c r="E451" s="196"/>
      <c r="F451" s="87"/>
    </row>
    <row r="452" spans="1:6" ht="15" thickBot="1" x14ac:dyDescent="0.4">
      <c r="A452" s="170" t="s">
        <v>60</v>
      </c>
      <c r="B452" s="171"/>
      <c r="C452" s="171"/>
      <c r="D452" s="171"/>
      <c r="E452" s="171"/>
      <c r="F452" s="87"/>
    </row>
    <row r="453" spans="1:6" x14ac:dyDescent="0.35">
      <c r="A453" s="60" t="s">
        <v>42</v>
      </c>
      <c r="B453" s="60" t="s">
        <v>1</v>
      </c>
      <c r="C453" s="60" t="s">
        <v>61</v>
      </c>
      <c r="D453" s="60" t="s">
        <v>62</v>
      </c>
      <c r="E453" s="60" t="s">
        <v>63</v>
      </c>
      <c r="F453" s="87"/>
    </row>
    <row r="454" spans="1:6" x14ac:dyDescent="0.35">
      <c r="A454" s="77" t="s">
        <v>39</v>
      </c>
      <c r="B454" s="55">
        <v>29</v>
      </c>
      <c r="C454" s="38">
        <v>957793.21238005697</v>
      </c>
      <c r="D454" s="38">
        <v>1299672.0917491</v>
      </c>
      <c r="E454" s="38">
        <v>2180020.84961838</v>
      </c>
      <c r="F454" s="87"/>
    </row>
    <row r="455" spans="1:6" ht="12.4" customHeight="1" x14ac:dyDescent="0.35">
      <c r="A455" s="77" t="s">
        <v>40</v>
      </c>
      <c r="B455" s="55">
        <v>4.4398782919309099</v>
      </c>
      <c r="C455" s="38">
        <v>223650.39627785701</v>
      </c>
      <c r="D455" s="38">
        <v>372621.57858586201</v>
      </c>
      <c r="E455" s="38">
        <v>642377.11785024102</v>
      </c>
      <c r="F455" s="86"/>
    </row>
    <row r="456" spans="1:6" ht="12.4" customHeight="1" x14ac:dyDescent="0.35">
      <c r="A456" s="77" t="s">
        <v>41</v>
      </c>
      <c r="B456" s="55">
        <v>5.76186801203841</v>
      </c>
      <c r="C456" s="38">
        <v>242127.11940950999</v>
      </c>
      <c r="D456" s="38">
        <v>421305.05955601198</v>
      </c>
      <c r="E456" s="38">
        <v>719010.35804003896</v>
      </c>
      <c r="F456" s="86"/>
    </row>
    <row r="457" spans="1:6" ht="12.4" customHeight="1" x14ac:dyDescent="0.35">
      <c r="A457" s="56" t="s">
        <v>38</v>
      </c>
      <c r="B457" s="57">
        <v>39.200000000000003</v>
      </c>
      <c r="C457" s="39">
        <f>SUM(C454:C456)</f>
        <v>1423570.7280674239</v>
      </c>
      <c r="D457" s="39">
        <f t="shared" ref="D457" si="31">SUM(D454:D456)</f>
        <v>2093598.729890974</v>
      </c>
      <c r="E457" s="39">
        <f t="shared" ref="E457" si="32">SUM(E454:E456)</f>
        <v>3541408.3255086602</v>
      </c>
      <c r="F457" s="86"/>
    </row>
    <row r="458" spans="1:6" ht="20.5" x14ac:dyDescent="0.35">
      <c r="A458" s="56"/>
      <c r="B458" s="57"/>
      <c r="C458" s="39"/>
      <c r="D458" s="39"/>
      <c r="E458" s="39"/>
      <c r="F458" s="86"/>
    </row>
    <row r="459" spans="1:6" ht="21" thickBot="1" x14ac:dyDescent="0.4">
      <c r="A459" s="170" t="s">
        <v>64</v>
      </c>
      <c r="B459" s="171"/>
      <c r="C459" s="171"/>
      <c r="D459" s="171"/>
      <c r="E459" s="171"/>
      <c r="F459" s="86"/>
    </row>
    <row r="460" spans="1:6" ht="17.649999999999999" customHeight="1" x14ac:dyDescent="0.35">
      <c r="A460" s="61"/>
      <c r="B460" s="62" t="s">
        <v>69</v>
      </c>
      <c r="C460" s="62" t="s">
        <v>68</v>
      </c>
      <c r="D460" s="62" t="s">
        <v>67</v>
      </c>
      <c r="E460" s="62" t="s">
        <v>66</v>
      </c>
      <c r="F460" s="86"/>
    </row>
    <row r="461" spans="1:6" ht="20.5" x14ac:dyDescent="0.35">
      <c r="A461" s="56" t="s">
        <v>0</v>
      </c>
      <c r="B461" s="39">
        <v>818665</v>
      </c>
      <c r="C461" s="39">
        <v>188444</v>
      </c>
      <c r="D461" s="39">
        <v>212306</v>
      </c>
      <c r="E461" s="39">
        <v>1219415</v>
      </c>
      <c r="F461" s="86"/>
    </row>
    <row r="462" spans="1:6" ht="20.5" x14ac:dyDescent="0.35">
      <c r="A462" s="53"/>
      <c r="B462" s="36"/>
      <c r="C462" s="26"/>
      <c r="D462" s="26"/>
      <c r="E462" s="26"/>
      <c r="F462" s="86"/>
    </row>
    <row r="463" spans="1:6" ht="21" thickBot="1" x14ac:dyDescent="0.4">
      <c r="A463" s="170" t="s">
        <v>65</v>
      </c>
      <c r="B463" s="171"/>
      <c r="C463" s="171"/>
      <c r="D463" s="171"/>
      <c r="E463" s="171"/>
      <c r="F463" s="176"/>
    </row>
    <row r="464" spans="1:6" x14ac:dyDescent="0.35">
      <c r="A464" s="60" t="s">
        <v>2</v>
      </c>
      <c r="B464" s="60" t="s">
        <v>3</v>
      </c>
      <c r="C464" s="60" t="s">
        <v>36</v>
      </c>
      <c r="D464" s="60" t="s">
        <v>5</v>
      </c>
      <c r="E464" s="60" t="s">
        <v>6</v>
      </c>
      <c r="F464" s="60" t="s">
        <v>614</v>
      </c>
    </row>
    <row r="465" spans="1:6" x14ac:dyDescent="0.35">
      <c r="A465" s="77" t="s">
        <v>7</v>
      </c>
      <c r="B465" s="38"/>
      <c r="C465" s="38"/>
      <c r="D465" s="38"/>
      <c r="E465" s="38">
        <v>126.920468945167</v>
      </c>
      <c r="F465" s="38"/>
    </row>
    <row r="466" spans="1:6" x14ac:dyDescent="0.35">
      <c r="A466" s="77" t="s">
        <v>8</v>
      </c>
      <c r="B466" s="38">
        <v>147.38011991520801</v>
      </c>
      <c r="C466" s="38"/>
      <c r="D466" s="38"/>
      <c r="E466" s="38"/>
      <c r="F466" s="38"/>
    </row>
    <row r="467" spans="1:6" x14ac:dyDescent="0.35">
      <c r="A467" s="77" t="s">
        <v>9</v>
      </c>
      <c r="B467" s="38">
        <v>308.71924899309897</v>
      </c>
      <c r="C467" s="38"/>
      <c r="D467" s="38"/>
      <c r="E467" s="38"/>
      <c r="F467" s="38"/>
    </row>
    <row r="468" spans="1:6" x14ac:dyDescent="0.35">
      <c r="A468" s="77" t="s">
        <v>70</v>
      </c>
      <c r="B468" s="38"/>
      <c r="C468" s="38">
        <v>83942.812847164401</v>
      </c>
      <c r="D468" s="38"/>
      <c r="E468" s="38"/>
      <c r="F468" s="38">
        <f>C468</f>
        <v>83942.812847164401</v>
      </c>
    </row>
    <row r="469" spans="1:6" x14ac:dyDescent="0.35">
      <c r="A469" s="77" t="s">
        <v>71</v>
      </c>
      <c r="B469" s="38"/>
      <c r="C469" s="38">
        <v>60800.821034765198</v>
      </c>
      <c r="D469" s="38"/>
      <c r="E469" s="38"/>
      <c r="F469" s="38"/>
    </row>
    <row r="470" spans="1:6" x14ac:dyDescent="0.35">
      <c r="A470" s="77" t="s">
        <v>72</v>
      </c>
      <c r="B470" s="38"/>
      <c r="C470" s="38">
        <v>1446.5225038947101</v>
      </c>
      <c r="D470" s="38"/>
      <c r="E470" s="38"/>
      <c r="F470" s="38">
        <f>C470</f>
        <v>1446.5225038947101</v>
      </c>
    </row>
    <row r="471" spans="1:6" x14ac:dyDescent="0.35">
      <c r="A471" s="77" t="s">
        <v>73</v>
      </c>
      <c r="B471" s="38"/>
      <c r="C471" s="38">
        <v>13202.0430344335</v>
      </c>
      <c r="D471" s="38"/>
      <c r="E471" s="38"/>
      <c r="F471" s="38">
        <f>C471</f>
        <v>13202.0430344335</v>
      </c>
    </row>
    <row r="472" spans="1:6" x14ac:dyDescent="0.35">
      <c r="A472" s="77" t="s">
        <v>74</v>
      </c>
      <c r="B472" s="38"/>
      <c r="C472" s="38">
        <v>469.33827593913998</v>
      </c>
      <c r="D472" s="38"/>
      <c r="E472" s="38"/>
      <c r="F472" s="38">
        <f>C472</f>
        <v>469.33827593913998</v>
      </c>
    </row>
    <row r="473" spans="1:6" x14ac:dyDescent="0.35">
      <c r="A473" s="77" t="s">
        <v>10</v>
      </c>
      <c r="B473" s="38"/>
      <c r="C473" s="38"/>
      <c r="D473" s="38"/>
      <c r="E473" s="38">
        <v>1828.9701756074401</v>
      </c>
      <c r="F473" s="38"/>
    </row>
    <row r="474" spans="1:6" x14ac:dyDescent="0.35">
      <c r="A474" s="77" t="s">
        <v>11</v>
      </c>
      <c r="B474" s="38"/>
      <c r="C474" s="38"/>
      <c r="D474" s="38">
        <v>19850.4467468084</v>
      </c>
      <c r="E474" s="38"/>
      <c r="F474" s="38">
        <f>D474/3</f>
        <v>6616.8155822694671</v>
      </c>
    </row>
    <row r="475" spans="1:6" x14ac:dyDescent="0.35">
      <c r="A475" s="77" t="s">
        <v>12</v>
      </c>
      <c r="B475" s="38"/>
      <c r="C475" s="38"/>
      <c r="D475" s="38">
        <v>2254.81885222767</v>
      </c>
      <c r="E475" s="38"/>
      <c r="F475" s="38">
        <f>D475</f>
        <v>2254.81885222767</v>
      </c>
    </row>
    <row r="476" spans="1:6" x14ac:dyDescent="0.35">
      <c r="A476" s="77" t="s">
        <v>13</v>
      </c>
      <c r="B476" s="38"/>
      <c r="C476" s="38"/>
      <c r="D476" s="38">
        <v>783.77298533343605</v>
      </c>
      <c r="E476" s="38"/>
      <c r="F476" s="38">
        <f>D476</f>
        <v>783.77298533343605</v>
      </c>
    </row>
    <row r="477" spans="1:6" x14ac:dyDescent="0.35">
      <c r="A477" s="77" t="s">
        <v>14</v>
      </c>
      <c r="B477" s="38"/>
      <c r="C477" s="38"/>
      <c r="D477" s="38">
        <v>321.278005825962</v>
      </c>
      <c r="E477" s="38"/>
      <c r="F477" s="38"/>
    </row>
    <row r="478" spans="1:6" x14ac:dyDescent="0.35">
      <c r="A478" s="77" t="s">
        <v>15</v>
      </c>
      <c r="B478" s="38"/>
      <c r="C478" s="38"/>
      <c r="D478" s="38">
        <v>490.82633605731002</v>
      </c>
      <c r="E478" s="38"/>
      <c r="F478" s="38">
        <f>D478</f>
        <v>490.82633605731002</v>
      </c>
    </row>
    <row r="479" spans="1:6" x14ac:dyDescent="0.35">
      <c r="A479" s="56" t="s">
        <v>0</v>
      </c>
      <c r="B479" s="39">
        <f>SUM(B465:B478)</f>
        <v>456.09936890830699</v>
      </c>
      <c r="C479" s="39">
        <f t="shared" ref="C479" si="33">SUM(C465:C478)</f>
        <v>159861.53769619696</v>
      </c>
      <c r="D479" s="39">
        <f t="shared" ref="D479" si="34">SUM(D465:D478)</f>
        <v>23701.142926252778</v>
      </c>
      <c r="E479" s="39">
        <f t="shared" ref="E479" si="35">SUM(E465:E478)</f>
        <v>1955.890644552607</v>
      </c>
      <c r="F479" s="39">
        <f>SUM(F465:F478)</f>
        <v>109206.95041731963</v>
      </c>
    </row>
    <row r="480" spans="1:6" ht="15" thickBot="1" x14ac:dyDescent="0.4"/>
    <row r="481" spans="1:6" x14ac:dyDescent="0.35">
      <c r="A481" s="314" t="s">
        <v>800</v>
      </c>
      <c r="B481" s="315"/>
      <c r="C481" s="315"/>
      <c r="D481" s="315"/>
      <c r="E481" s="315"/>
      <c r="F481" s="316"/>
    </row>
    <row r="482" spans="1:6" ht="15" thickBot="1" x14ac:dyDescent="0.4">
      <c r="A482" s="317"/>
      <c r="B482" s="318"/>
      <c r="C482" s="318"/>
      <c r="D482" s="318"/>
      <c r="E482" s="318"/>
      <c r="F482" s="319"/>
    </row>
    <row r="484" spans="1:6" x14ac:dyDescent="0.35">
      <c r="A484" s="320" t="s">
        <v>631</v>
      </c>
      <c r="B484" s="320"/>
      <c r="C484" s="197"/>
      <c r="E484" s="87"/>
    </row>
    <row r="485" spans="1:6" x14ac:dyDescent="0.35">
      <c r="A485" s="198" t="s">
        <v>789</v>
      </c>
      <c r="B485" s="199">
        <v>9.33</v>
      </c>
      <c r="C485" s="200" t="s">
        <v>633</v>
      </c>
    </row>
    <row r="486" spans="1:6" x14ac:dyDescent="0.35">
      <c r="A486" s="198" t="s">
        <v>788</v>
      </c>
      <c r="B486" s="201">
        <v>621650.57999999996</v>
      </c>
      <c r="C486" s="200" t="s">
        <v>635</v>
      </c>
    </row>
    <row r="487" spans="1:6" x14ac:dyDescent="0.35">
      <c r="A487" s="202" t="s">
        <v>787</v>
      </c>
      <c r="B487" s="203">
        <f>SUM(B485*B486)</f>
        <v>5799999.9113999996</v>
      </c>
      <c r="C487" s="204"/>
    </row>
    <row r="489" spans="1:6" x14ac:dyDescent="0.35">
      <c r="A489" s="205" t="s">
        <v>790</v>
      </c>
    </row>
    <row r="490" spans="1:6" ht="137.25" customHeight="1" x14ac:dyDescent="0.35">
      <c r="A490" s="323" t="s">
        <v>801</v>
      </c>
      <c r="B490" s="324"/>
      <c r="C490" s="324"/>
      <c r="D490" s="324"/>
      <c r="E490" s="325"/>
    </row>
    <row r="491" spans="1:6" ht="24.75" customHeight="1" x14ac:dyDescent="0.35">
      <c r="A491" s="151"/>
      <c r="B491" s="151"/>
      <c r="C491" s="151"/>
      <c r="D491" s="151"/>
      <c r="E491" s="151"/>
    </row>
    <row r="492" spans="1:6" ht="20.25" customHeight="1" x14ac:dyDescent="0.35">
      <c r="A492" s="164" t="s">
        <v>802</v>
      </c>
      <c r="B492" s="164"/>
      <c r="C492" s="151"/>
      <c r="D492" s="151"/>
      <c r="E492" s="151"/>
    </row>
    <row r="493" spans="1:6" ht="18" customHeight="1" x14ac:dyDescent="0.35">
      <c r="A493" s="167" t="s">
        <v>791</v>
      </c>
      <c r="B493" s="210">
        <v>9.33</v>
      </c>
      <c r="C493" s="151"/>
      <c r="D493" s="151"/>
      <c r="E493" s="151"/>
    </row>
    <row r="494" spans="1:6" ht="15" customHeight="1" x14ac:dyDescent="0.35">
      <c r="A494" s="167" t="s">
        <v>805</v>
      </c>
      <c r="B494" s="209">
        <v>0.7</v>
      </c>
      <c r="C494" s="151"/>
      <c r="D494" s="151"/>
      <c r="E494" s="151"/>
    </row>
    <row r="495" spans="1:6" ht="18" customHeight="1" x14ac:dyDescent="0.35">
      <c r="A495" s="167" t="s">
        <v>806</v>
      </c>
      <c r="B495" s="211">
        <f>B493*B494</f>
        <v>6.5309999999999997</v>
      </c>
      <c r="C495" s="151"/>
      <c r="D495" s="151"/>
      <c r="E495" s="151"/>
    </row>
    <row r="496" spans="1:6" ht="15" customHeight="1" x14ac:dyDescent="0.35">
      <c r="A496" s="212" t="s">
        <v>803</v>
      </c>
      <c r="B496" s="217">
        <f>B495</f>
        <v>6.5309999999999997</v>
      </c>
      <c r="C496" s="151"/>
      <c r="D496" s="151"/>
      <c r="E496" s="151"/>
    </row>
    <row r="497" spans="1:5" ht="15" customHeight="1" x14ac:dyDescent="0.35">
      <c r="A497" s="214" t="s">
        <v>804</v>
      </c>
      <c r="B497" s="213">
        <v>2900</v>
      </c>
      <c r="C497" s="151"/>
      <c r="D497" s="151"/>
      <c r="E497" s="151"/>
    </row>
    <row r="498" spans="1:5" ht="15" customHeight="1" x14ac:dyDescent="0.35">
      <c r="A498" s="215" t="s">
        <v>833</v>
      </c>
      <c r="B498" s="216">
        <f>B496*B497</f>
        <v>18939.899999999998</v>
      </c>
      <c r="C498" s="151"/>
      <c r="D498" s="151"/>
      <c r="E498" s="151"/>
    </row>
    <row r="499" spans="1:5" ht="15" thickBot="1" x14ac:dyDescent="0.4"/>
    <row r="500" spans="1:5" ht="15" thickBot="1" x14ac:dyDescent="0.4">
      <c r="A500" s="44" t="s">
        <v>807</v>
      </c>
      <c r="B500" s="45" t="s">
        <v>45</v>
      </c>
      <c r="C500" s="45" t="s">
        <v>46</v>
      </c>
      <c r="D500" s="45" t="s">
        <v>47</v>
      </c>
    </row>
    <row r="501" spans="1:5" ht="15" thickBot="1" x14ac:dyDescent="0.4">
      <c r="A501" s="46" t="s">
        <v>0</v>
      </c>
      <c r="B501" s="47"/>
      <c r="C501" s="48">
        <v>94.78</v>
      </c>
      <c r="D501" s="49">
        <f>C501*13440</f>
        <v>1273843.2</v>
      </c>
    </row>
    <row r="502" spans="1:5" ht="15" thickBot="1" x14ac:dyDescent="0.4">
      <c r="A502" s="46" t="s">
        <v>48</v>
      </c>
      <c r="B502" s="50">
        <v>0.25</v>
      </c>
      <c r="C502" s="48">
        <f>C501*B502</f>
        <v>23.695</v>
      </c>
      <c r="D502" s="49">
        <f t="shared" ref="D502:D503" si="36">C502*13440</f>
        <v>318460.79999999999</v>
      </c>
    </row>
    <row r="503" spans="1:5" ht="15" thickBot="1" x14ac:dyDescent="0.4">
      <c r="A503" s="46" t="s">
        <v>49</v>
      </c>
      <c r="B503" s="50">
        <v>0.08</v>
      </c>
      <c r="C503" s="48">
        <f>SUM(C501:C502)*B503</f>
        <v>9.4779999999999998</v>
      </c>
      <c r="D503" s="49">
        <f t="shared" si="36"/>
        <v>127384.31999999999</v>
      </c>
    </row>
    <row r="504" spans="1:5" ht="15" thickBot="1" x14ac:dyDescent="0.4">
      <c r="A504" s="305" t="s">
        <v>50</v>
      </c>
      <c r="B504" s="306"/>
      <c r="C504" s="51">
        <f>SUM(C501:C503)</f>
        <v>127.95299999999999</v>
      </c>
      <c r="D504" s="52">
        <f>SUM(D501:D503)</f>
        <v>1719688.32</v>
      </c>
    </row>
    <row r="505" spans="1:5" ht="15" thickBot="1" x14ac:dyDescent="0.4"/>
    <row r="506" spans="1:5" ht="15" thickBot="1" x14ac:dyDescent="0.4">
      <c r="A506" s="44" t="s">
        <v>798</v>
      </c>
      <c r="B506" s="45" t="s">
        <v>45</v>
      </c>
      <c r="C506" s="45" t="s">
        <v>46</v>
      </c>
      <c r="D506" s="45" t="s">
        <v>47</v>
      </c>
    </row>
    <row r="507" spans="1:5" ht="15" thickBot="1" x14ac:dyDescent="0.4">
      <c r="A507" s="46" t="s">
        <v>0</v>
      </c>
      <c r="B507" s="47"/>
      <c r="C507" s="48">
        <v>155.84</v>
      </c>
      <c r="D507" s="49">
        <f>C507*5500</f>
        <v>857120</v>
      </c>
    </row>
    <row r="508" spans="1:5" ht="15" thickBot="1" x14ac:dyDescent="0.4">
      <c r="A508" s="46" t="s">
        <v>48</v>
      </c>
      <c r="B508" s="50">
        <v>0.25</v>
      </c>
      <c r="C508" s="48">
        <f>C507*B508</f>
        <v>38.96</v>
      </c>
      <c r="D508" s="49">
        <f>C508*5500</f>
        <v>214280</v>
      </c>
    </row>
    <row r="509" spans="1:5" ht="15" thickBot="1" x14ac:dyDescent="0.4">
      <c r="A509" s="46" t="s">
        <v>49</v>
      </c>
      <c r="B509" s="50">
        <v>7.0000000000000007E-2</v>
      </c>
      <c r="C509" s="48">
        <f>SUM(C507:C508)*B509</f>
        <v>13.636000000000003</v>
      </c>
      <c r="D509" s="49">
        <f>C509*5500</f>
        <v>74998.000000000015</v>
      </c>
    </row>
    <row r="510" spans="1:5" ht="15" thickBot="1" x14ac:dyDescent="0.4">
      <c r="A510" s="305" t="s">
        <v>50</v>
      </c>
      <c r="B510" s="306"/>
      <c r="C510" s="51">
        <f>SUM(C507:C509)</f>
        <v>208.43600000000001</v>
      </c>
      <c r="D510" s="52">
        <f>SUM(D507:D509)</f>
        <v>1146398</v>
      </c>
    </row>
    <row r="513" spans="1:6" x14ac:dyDescent="0.35">
      <c r="A513" s="197" t="s">
        <v>792</v>
      </c>
      <c r="B513" s="208">
        <f>B487</f>
        <v>5799999.9113999996</v>
      </c>
    </row>
    <row r="514" spans="1:6" ht="15" thickBot="1" x14ac:dyDescent="0.4">
      <c r="A514" s="197" t="s">
        <v>793</v>
      </c>
      <c r="B514" s="208">
        <f>SUM(D510,D504)</f>
        <v>2866086.3200000003</v>
      </c>
    </row>
    <row r="515" spans="1:6" x14ac:dyDescent="0.35">
      <c r="A515" s="117" t="s">
        <v>639</v>
      </c>
      <c r="B515" s="207">
        <f>SUM(B513:B514)</f>
        <v>8666086.2313999999</v>
      </c>
      <c r="C515" s="150"/>
      <c r="D515" s="307" t="s">
        <v>755</v>
      </c>
      <c r="E515" s="307"/>
    </row>
    <row r="516" spans="1:6" x14ac:dyDescent="0.35">
      <c r="A516" s="40"/>
      <c r="B516" s="95"/>
      <c r="C516" s="102"/>
    </row>
    <row r="517" spans="1:6" ht="15" thickBot="1" x14ac:dyDescent="0.4">
      <c r="A517" s="170" t="s">
        <v>60</v>
      </c>
      <c r="B517" s="171"/>
      <c r="C517" s="171"/>
      <c r="D517" s="171"/>
      <c r="E517" s="171"/>
      <c r="F517" s="87"/>
    </row>
    <row r="518" spans="1:6" x14ac:dyDescent="0.35">
      <c r="A518" s="60" t="s">
        <v>42</v>
      </c>
      <c r="B518" s="60" t="s">
        <v>1</v>
      </c>
      <c r="C518" s="60" t="s">
        <v>61</v>
      </c>
      <c r="D518" s="60" t="s">
        <v>62</v>
      </c>
      <c r="E518" s="60" t="s">
        <v>63</v>
      </c>
      <c r="F518" s="87"/>
    </row>
    <row r="519" spans="1:6" x14ac:dyDescent="0.35">
      <c r="A519" s="77" t="s">
        <v>39</v>
      </c>
      <c r="B519" s="55">
        <v>22.190044308715098</v>
      </c>
      <c r="C519" s="38">
        <v>1284685.14809371</v>
      </c>
      <c r="D519" s="38">
        <v>1636242.7256058501</v>
      </c>
      <c r="E519" s="38">
        <v>2866086</v>
      </c>
      <c r="F519" s="87"/>
    </row>
    <row r="520" spans="1:6" ht="13.9" customHeight="1" x14ac:dyDescent="0.35">
      <c r="A520" s="77" t="s">
        <v>40</v>
      </c>
      <c r="B520" s="55">
        <v>2.9236856503561</v>
      </c>
      <c r="C520" s="38">
        <v>187387.14367293601</v>
      </c>
      <c r="D520" s="38">
        <v>285773.69151722803</v>
      </c>
      <c r="E520" s="38">
        <v>521259.500640782</v>
      </c>
      <c r="F520" s="86"/>
    </row>
    <row r="521" spans="1:6" ht="13.9" customHeight="1" x14ac:dyDescent="0.35">
      <c r="A521" s="77" t="s">
        <v>41</v>
      </c>
      <c r="B521" s="55">
        <v>7.1794717429826598</v>
      </c>
      <c r="C521" s="38">
        <v>301699.23787693901</v>
      </c>
      <c r="D521" s="38">
        <v>524958.99925548595</v>
      </c>
      <c r="E521" s="38">
        <v>895910.92744651902</v>
      </c>
      <c r="F521" s="86"/>
    </row>
    <row r="522" spans="1:6" ht="13.9" customHeight="1" x14ac:dyDescent="0.35">
      <c r="A522" s="56" t="s">
        <v>38</v>
      </c>
      <c r="B522" s="58">
        <v>32.29</v>
      </c>
      <c r="C522" s="39">
        <f>SUM(C519:C521)</f>
        <v>1773771.529643585</v>
      </c>
      <c r="D522" s="39">
        <f t="shared" ref="D522:E522" si="37">SUM(D519:D521)</f>
        <v>2446975.4163785642</v>
      </c>
      <c r="E522" s="39">
        <f t="shared" si="37"/>
        <v>4283256.4280873016</v>
      </c>
      <c r="F522" s="86"/>
    </row>
    <row r="523" spans="1:6" ht="12.4" customHeight="1" x14ac:dyDescent="0.35">
      <c r="A523" s="56"/>
      <c r="B523" s="57"/>
      <c r="C523" s="39"/>
      <c r="D523" s="39"/>
      <c r="E523" s="39"/>
      <c r="F523" s="86"/>
    </row>
    <row r="524" spans="1:6" ht="21" thickBot="1" x14ac:dyDescent="0.4">
      <c r="A524" s="170" t="s">
        <v>64</v>
      </c>
      <c r="B524" s="171"/>
      <c r="C524" s="171"/>
      <c r="D524" s="171"/>
      <c r="E524" s="171"/>
      <c r="F524" s="86"/>
    </row>
    <row r="525" spans="1:6" ht="16.899999999999999" customHeight="1" x14ac:dyDescent="0.35">
      <c r="A525" s="61"/>
      <c r="B525" s="62" t="s">
        <v>69</v>
      </c>
      <c r="C525" s="62" t="s">
        <v>68</v>
      </c>
      <c r="D525" s="62" t="s">
        <v>67</v>
      </c>
      <c r="E525" s="62" t="s">
        <v>66</v>
      </c>
      <c r="F525" s="86"/>
    </row>
    <row r="526" spans="1:6" ht="15.4" customHeight="1" x14ac:dyDescent="0.35">
      <c r="A526" s="56" t="s">
        <v>0</v>
      </c>
      <c r="B526" s="39">
        <v>1089598</v>
      </c>
      <c r="C526" s="39">
        <v>166062</v>
      </c>
      <c r="D526" s="39">
        <v>264541</v>
      </c>
      <c r="E526" s="39">
        <v>1520201</v>
      </c>
      <c r="F526" s="86"/>
    </row>
    <row r="527" spans="1:6" ht="20.5" x14ac:dyDescent="0.35">
      <c r="A527" s="53"/>
      <c r="B527" s="36"/>
      <c r="C527" s="26"/>
      <c r="D527" s="26"/>
      <c r="E527" s="26"/>
      <c r="F527" s="86"/>
    </row>
    <row r="528" spans="1:6" ht="21" thickBot="1" x14ac:dyDescent="0.4">
      <c r="A528" s="170" t="s">
        <v>65</v>
      </c>
      <c r="B528" s="171"/>
      <c r="C528" s="171"/>
      <c r="D528" s="171"/>
      <c r="E528" s="171"/>
      <c r="F528" s="176"/>
    </row>
    <row r="529" spans="1:6" x14ac:dyDescent="0.35">
      <c r="A529" s="60" t="s">
        <v>2</v>
      </c>
      <c r="B529" s="60" t="s">
        <v>3</v>
      </c>
      <c r="C529" s="60" t="s">
        <v>36</v>
      </c>
      <c r="D529" s="60" t="s">
        <v>5</v>
      </c>
      <c r="E529" s="60" t="s">
        <v>6</v>
      </c>
      <c r="F529" s="60" t="s">
        <v>614</v>
      </c>
    </row>
    <row r="530" spans="1:6" x14ac:dyDescent="0.35">
      <c r="A530" s="77" t="s">
        <v>7</v>
      </c>
      <c r="B530" s="38"/>
      <c r="C530" s="38"/>
      <c r="D530" s="38"/>
      <c r="E530" s="38">
        <v>259.35324531798199</v>
      </c>
      <c r="F530" s="38"/>
    </row>
    <row r="531" spans="1:6" x14ac:dyDescent="0.35">
      <c r="A531" s="77" t="s">
        <v>8</v>
      </c>
      <c r="B531" s="38">
        <v>196.15482882716299</v>
      </c>
      <c r="C531" s="38"/>
      <c r="D531" s="38"/>
      <c r="E531" s="38"/>
      <c r="F531" s="38"/>
    </row>
    <row r="532" spans="1:6" x14ac:dyDescent="0.35">
      <c r="A532" s="77" t="s">
        <v>9</v>
      </c>
      <c r="B532" s="38">
        <v>410.888320293839</v>
      </c>
      <c r="C532" s="38"/>
      <c r="D532" s="38"/>
      <c r="E532" s="38"/>
      <c r="F532" s="38"/>
    </row>
    <row r="533" spans="1:6" x14ac:dyDescent="0.35">
      <c r="A533" s="77" t="s">
        <v>70</v>
      </c>
      <c r="B533" s="38"/>
      <c r="C533" s="38">
        <v>10760.8225232728</v>
      </c>
      <c r="D533" s="38"/>
      <c r="E533" s="38"/>
      <c r="F533" s="38">
        <f>C533</f>
        <v>10760.8225232728</v>
      </c>
    </row>
    <row r="534" spans="1:6" x14ac:dyDescent="0.35">
      <c r="A534" s="77" t="s">
        <v>71</v>
      </c>
      <c r="B534" s="38"/>
      <c r="C534" s="38">
        <v>7794.1969241317402</v>
      </c>
      <c r="D534" s="38"/>
      <c r="E534" s="38"/>
      <c r="F534" s="38"/>
    </row>
    <row r="535" spans="1:6" x14ac:dyDescent="0.35">
      <c r="A535" s="77" t="s">
        <v>72</v>
      </c>
      <c r="B535" s="38"/>
      <c r="C535" s="38">
        <v>185.433047173993</v>
      </c>
      <c r="D535" s="38"/>
      <c r="E535" s="38"/>
      <c r="F535" s="38">
        <f>C535</f>
        <v>185.433047173993</v>
      </c>
    </row>
    <row r="536" spans="1:6" x14ac:dyDescent="0.35">
      <c r="A536" s="77" t="s">
        <v>73</v>
      </c>
      <c r="B536" s="38"/>
      <c r="C536" s="38">
        <v>1692.4002782136399</v>
      </c>
      <c r="D536" s="38"/>
      <c r="E536" s="38"/>
      <c r="F536" s="38">
        <f>C536</f>
        <v>1692.4002782136399</v>
      </c>
    </row>
    <row r="537" spans="1:6" x14ac:dyDescent="0.35">
      <c r="A537" s="77" t="s">
        <v>74</v>
      </c>
      <c r="B537" s="38"/>
      <c r="C537" s="38">
        <v>60.1655549459295</v>
      </c>
      <c r="D537" s="38"/>
      <c r="E537" s="38"/>
      <c r="F537" s="38">
        <f>C537</f>
        <v>60.1655549459295</v>
      </c>
    </row>
    <row r="538" spans="1:6" x14ac:dyDescent="0.35">
      <c r="A538" s="77" t="s">
        <v>10</v>
      </c>
      <c r="B538" s="38"/>
      <c r="C538" s="38"/>
      <c r="D538" s="38"/>
      <c r="E538" s="38">
        <v>3737.3744996984801</v>
      </c>
      <c r="F538" s="38"/>
    </row>
    <row r="539" spans="1:6" x14ac:dyDescent="0.35">
      <c r="A539" s="77" t="s">
        <v>11</v>
      </c>
      <c r="B539" s="38"/>
      <c r="C539" s="38"/>
      <c r="D539" s="38">
        <v>26639.867458234901</v>
      </c>
      <c r="E539" s="38"/>
      <c r="F539" s="38">
        <f>D539/3</f>
        <v>8879.9558194116344</v>
      </c>
    </row>
    <row r="540" spans="1:6" x14ac:dyDescent="0.35">
      <c r="A540" s="77" t="s">
        <v>12</v>
      </c>
      <c r="B540" s="38"/>
      <c r="C540" s="38"/>
      <c r="D540" s="38">
        <v>3026.0313303360599</v>
      </c>
      <c r="E540" s="38"/>
      <c r="F540" s="38">
        <f>D540</f>
        <v>3026.0313303360599</v>
      </c>
    </row>
    <row r="541" spans="1:6" x14ac:dyDescent="0.35">
      <c r="A541" s="77" t="s">
        <v>13</v>
      </c>
      <c r="B541" s="38"/>
      <c r="C541" s="38"/>
      <c r="D541" s="38">
        <v>1051.8456711264701</v>
      </c>
      <c r="E541" s="38"/>
      <c r="F541" s="38">
        <f>D541</f>
        <v>1051.8456711264701</v>
      </c>
    </row>
    <row r="542" spans="1:6" x14ac:dyDescent="0.35">
      <c r="A542" s="77" t="s">
        <v>14</v>
      </c>
      <c r="B542" s="38"/>
      <c r="C542" s="38"/>
      <c r="D542" s="38">
        <v>431.16424917900201</v>
      </c>
      <c r="E542" s="38"/>
      <c r="F542" s="38"/>
    </row>
    <row r="543" spans="1:6" x14ac:dyDescent="0.35">
      <c r="A543" s="77" t="s">
        <v>15</v>
      </c>
      <c r="B543" s="38"/>
      <c r="C543" s="38"/>
      <c r="D543" s="38">
        <v>658.70298033580104</v>
      </c>
      <c r="E543" s="38"/>
      <c r="F543" s="38">
        <f>D543</f>
        <v>658.70298033580104</v>
      </c>
    </row>
    <row r="544" spans="1:6" x14ac:dyDescent="0.35">
      <c r="A544" s="56" t="s">
        <v>0</v>
      </c>
      <c r="B544" s="39">
        <f>SUM(B530:B543)</f>
        <v>607.04314912100199</v>
      </c>
      <c r="C544" s="39">
        <f t="shared" ref="C544:E544" si="38">SUM(C530:C543)</f>
        <v>20493.018327738104</v>
      </c>
      <c r="D544" s="39">
        <f t="shared" si="38"/>
        <v>31807.611689212234</v>
      </c>
      <c r="E544" s="39">
        <f t="shared" si="38"/>
        <v>3996.727745016462</v>
      </c>
      <c r="F544" s="39">
        <f>SUM(F530:F543)</f>
        <v>26315.35720481633</v>
      </c>
    </row>
    <row r="545" spans="1:6" x14ac:dyDescent="0.35">
      <c r="B545" s="66"/>
      <c r="C545" s="66"/>
      <c r="D545" s="66"/>
      <c r="E545" s="66"/>
    </row>
    <row r="546" spans="1:6" x14ac:dyDescent="0.35">
      <c r="A546" s="304" t="s">
        <v>644</v>
      </c>
      <c r="B546" s="304"/>
      <c r="C546" s="304"/>
      <c r="D546" s="304"/>
      <c r="E546" s="157" t="s">
        <v>780</v>
      </c>
      <c r="F546" s="178"/>
    </row>
    <row r="547" spans="1:6" ht="20.5" x14ac:dyDescent="0.35">
      <c r="A547" s="119" t="s">
        <v>734</v>
      </c>
      <c r="B547" s="119" t="s">
        <v>620</v>
      </c>
      <c r="C547" s="101" t="s">
        <v>641</v>
      </c>
      <c r="D547" s="101" t="s">
        <v>642</v>
      </c>
      <c r="E547" s="86"/>
      <c r="F547" s="178"/>
    </row>
    <row r="548" spans="1:6" x14ac:dyDescent="0.35">
      <c r="A548" s="40" t="s">
        <v>733</v>
      </c>
      <c r="B548" s="192">
        <v>13440</v>
      </c>
      <c r="C548" s="112">
        <v>382</v>
      </c>
      <c r="D548" s="112">
        <f>B548/C548</f>
        <v>35.183246073298427</v>
      </c>
      <c r="E548" s="163" t="s">
        <v>782</v>
      </c>
      <c r="F548" s="178"/>
    </row>
    <row r="549" spans="1:6" x14ac:dyDescent="0.35">
      <c r="A549" s="40" t="s">
        <v>623</v>
      </c>
      <c r="B549" s="192">
        <v>5500</v>
      </c>
      <c r="C549" s="112">
        <v>248</v>
      </c>
      <c r="D549" s="112">
        <f>B549/C549</f>
        <v>22.177419354838708</v>
      </c>
      <c r="E549" s="163" t="s">
        <v>834</v>
      </c>
      <c r="F549" s="178"/>
    </row>
    <row r="550" spans="1:6" x14ac:dyDescent="0.35">
      <c r="A550" s="66" t="s">
        <v>53</v>
      </c>
      <c r="B550" s="218">
        <f>SUM(B548:B549)</f>
        <v>18940</v>
      </c>
      <c r="C550" s="218"/>
      <c r="D550" s="218">
        <f>SUM(D548:D549)</f>
        <v>57.360665428137139</v>
      </c>
      <c r="E550" s="163"/>
      <c r="F550" s="178"/>
    </row>
    <row r="551" spans="1:6" x14ac:dyDescent="0.35">
      <c r="A551" s="148"/>
      <c r="B551" s="193"/>
      <c r="C551" s="194"/>
      <c r="D551" s="195"/>
      <c r="E551" s="196"/>
      <c r="F551" s="87"/>
    </row>
    <row r="552" spans="1:6" ht="15" thickBot="1" x14ac:dyDescent="0.4">
      <c r="A552" s="170" t="s">
        <v>60</v>
      </c>
      <c r="B552" s="171"/>
      <c r="C552" s="171"/>
      <c r="D552" s="171"/>
      <c r="E552" s="171"/>
      <c r="F552" s="87"/>
    </row>
    <row r="553" spans="1:6" x14ac:dyDescent="0.35">
      <c r="A553" s="60" t="s">
        <v>42</v>
      </c>
      <c r="B553" s="60" t="s">
        <v>1</v>
      </c>
      <c r="C553" s="60" t="s">
        <v>61</v>
      </c>
      <c r="D553" s="60" t="s">
        <v>62</v>
      </c>
      <c r="E553" s="60" t="s">
        <v>63</v>
      </c>
      <c r="F553" s="87"/>
    </row>
    <row r="554" spans="1:6" ht="14.75" customHeight="1" x14ac:dyDescent="0.35">
      <c r="A554" s="77" t="s">
        <v>39</v>
      </c>
      <c r="B554" s="55">
        <v>57</v>
      </c>
      <c r="C554" s="38">
        <v>1555360.28973089</v>
      </c>
      <c r="D554" s="38">
        <v>2009850.0381169301</v>
      </c>
      <c r="E554" s="38">
        <v>3534068.11828834</v>
      </c>
      <c r="F554" s="87"/>
    </row>
    <row r="555" spans="1:6" ht="14.75" customHeight="1" x14ac:dyDescent="0.35">
      <c r="A555" s="77" t="s">
        <v>40</v>
      </c>
      <c r="B555" s="55">
        <v>6.7375933497586997</v>
      </c>
      <c r="C555" s="38">
        <v>353713.95679170301</v>
      </c>
      <c r="D555" s="38">
        <v>583032.65592629102</v>
      </c>
      <c r="E555" s="38">
        <v>1000143.8437342599</v>
      </c>
      <c r="F555" s="86"/>
    </row>
    <row r="556" spans="1:6" ht="14.75" customHeight="1" x14ac:dyDescent="0.35">
      <c r="A556" s="77" t="s">
        <v>41</v>
      </c>
      <c r="B556" s="55">
        <v>9.3252062826112105</v>
      </c>
      <c r="C556" s="38">
        <v>391944.05756080098</v>
      </c>
      <c r="D556" s="38">
        <v>681814.90455317998</v>
      </c>
      <c r="E556" s="38">
        <v>1163743.77546025</v>
      </c>
      <c r="F556" s="86"/>
    </row>
    <row r="557" spans="1:6" ht="14.75" customHeight="1" x14ac:dyDescent="0.35">
      <c r="A557" s="56" t="s">
        <v>38</v>
      </c>
      <c r="B557" s="58">
        <v>73.06</v>
      </c>
      <c r="C557" s="39">
        <f>SUM(C554:C556)</f>
        <v>2301018.3040833939</v>
      </c>
      <c r="D557" s="39">
        <f t="shared" ref="D557:E557" si="39">SUM(D554:D556)</f>
        <v>3274697.598596401</v>
      </c>
      <c r="E557" s="39">
        <f t="shared" si="39"/>
        <v>5697955.7374828495</v>
      </c>
      <c r="F557" s="86"/>
    </row>
    <row r="558" spans="1:6" ht="14.65" customHeight="1" x14ac:dyDescent="0.35">
      <c r="A558" s="56"/>
      <c r="B558" s="57"/>
      <c r="C558" s="39"/>
      <c r="D558" s="39"/>
      <c r="E558" s="39"/>
      <c r="F558" s="86"/>
    </row>
    <row r="559" spans="1:6" ht="21" thickBot="1" x14ac:dyDescent="0.4">
      <c r="A559" s="170" t="s">
        <v>64</v>
      </c>
      <c r="B559" s="171"/>
      <c r="C559" s="171"/>
      <c r="D559" s="171"/>
      <c r="E559" s="171"/>
      <c r="F559" s="86"/>
    </row>
    <row r="560" spans="1:6" ht="13.9" customHeight="1" x14ac:dyDescent="0.35">
      <c r="A560" s="61"/>
      <c r="B560" s="62" t="s">
        <v>69</v>
      </c>
      <c r="C560" s="62" t="s">
        <v>68</v>
      </c>
      <c r="D560" s="62" t="s">
        <v>67</v>
      </c>
      <c r="E560" s="62" t="s">
        <v>66</v>
      </c>
      <c r="F560" s="86"/>
    </row>
    <row r="561" spans="1:6" ht="12.4" customHeight="1" x14ac:dyDescent="0.35">
      <c r="A561" s="56" t="s">
        <v>0</v>
      </c>
      <c r="B561" s="39">
        <v>1381934</v>
      </c>
      <c r="C561" s="39">
        <v>301829</v>
      </c>
      <c r="D561" s="39">
        <v>343673</v>
      </c>
      <c r="E561" s="39">
        <v>2027436</v>
      </c>
      <c r="F561" s="86"/>
    </row>
    <row r="562" spans="1:6" ht="20.5" x14ac:dyDescent="0.35">
      <c r="A562" s="53"/>
      <c r="B562" s="36"/>
      <c r="C562" s="26"/>
      <c r="D562" s="26"/>
      <c r="E562" s="26"/>
      <c r="F562" s="86"/>
    </row>
    <row r="563" spans="1:6" ht="21" thickBot="1" x14ac:dyDescent="0.4">
      <c r="A563" s="170" t="s">
        <v>65</v>
      </c>
      <c r="B563" s="171"/>
      <c r="C563" s="171"/>
      <c r="D563" s="171"/>
      <c r="E563" s="171"/>
      <c r="F563" s="176"/>
    </row>
    <row r="564" spans="1:6" x14ac:dyDescent="0.35">
      <c r="A564" s="60" t="s">
        <v>2</v>
      </c>
      <c r="B564" s="60" t="s">
        <v>3</v>
      </c>
      <c r="C564" s="60" t="s">
        <v>36</v>
      </c>
      <c r="D564" s="60" t="s">
        <v>5</v>
      </c>
      <c r="E564" s="60" t="s">
        <v>6</v>
      </c>
      <c r="F564" s="60" t="s">
        <v>614</v>
      </c>
    </row>
    <row r="565" spans="1:6" x14ac:dyDescent="0.35">
      <c r="A565" s="77" t="s">
        <v>7</v>
      </c>
      <c r="B565" s="38"/>
      <c r="C565" s="38"/>
      <c r="D565" s="38"/>
      <c r="E565" s="38">
        <v>145.98085026170099</v>
      </c>
      <c r="F565" s="38"/>
    </row>
    <row r="566" spans="1:6" x14ac:dyDescent="0.35">
      <c r="A566" s="77" t="s">
        <v>8</v>
      </c>
      <c r="B566" s="38">
        <v>248.782719045542</v>
      </c>
      <c r="C566" s="38"/>
      <c r="D566" s="38"/>
      <c r="E566" s="38"/>
      <c r="F566" s="38"/>
    </row>
    <row r="567" spans="1:6" x14ac:dyDescent="0.35">
      <c r="A567" s="77" t="s">
        <v>9</v>
      </c>
      <c r="B567" s="38">
        <v>521.12872633207996</v>
      </c>
      <c r="C567" s="38"/>
      <c r="D567" s="38"/>
      <c r="E567" s="38"/>
      <c r="F567" s="38"/>
    </row>
    <row r="568" spans="1:6" x14ac:dyDescent="0.35">
      <c r="A568" s="77" t="s">
        <v>70</v>
      </c>
      <c r="B568" s="38"/>
      <c r="C568" s="38">
        <v>124931.900651178</v>
      </c>
      <c r="D568" s="38"/>
      <c r="E568" s="38"/>
      <c r="F568" s="38">
        <f>C568</f>
        <v>124931.900651178</v>
      </c>
    </row>
    <row r="569" spans="1:6" x14ac:dyDescent="0.35">
      <c r="A569" s="77" t="s">
        <v>71</v>
      </c>
      <c r="B569" s="38"/>
      <c r="C569" s="38">
        <v>90489.724767179097</v>
      </c>
      <c r="D569" s="38"/>
      <c r="E569" s="38"/>
      <c r="F569" s="38"/>
    </row>
    <row r="570" spans="1:6" x14ac:dyDescent="0.35">
      <c r="A570" s="77" t="s">
        <v>72</v>
      </c>
      <c r="B570" s="38"/>
      <c r="C570" s="38">
        <v>2152.8561122441802</v>
      </c>
      <c r="D570" s="38"/>
      <c r="E570" s="38"/>
      <c r="F570" s="38">
        <f>C570</f>
        <v>2152.8561122441802</v>
      </c>
    </row>
    <row r="571" spans="1:6" x14ac:dyDescent="0.35">
      <c r="A571" s="77" t="s">
        <v>73</v>
      </c>
      <c r="B571" s="38"/>
      <c r="C571" s="38">
        <v>19648.57162097</v>
      </c>
      <c r="D571" s="38"/>
      <c r="E571" s="38"/>
      <c r="F571" s="38">
        <f>C571</f>
        <v>19648.57162097</v>
      </c>
    </row>
    <row r="572" spans="1:6" x14ac:dyDescent="0.35">
      <c r="A572" s="77" t="s">
        <v>74</v>
      </c>
      <c r="B572" s="38"/>
      <c r="C572" s="38">
        <v>698.51512851095504</v>
      </c>
      <c r="D572" s="38"/>
      <c r="E572" s="38"/>
      <c r="F572" s="38">
        <f>C572</f>
        <v>698.51512851095504</v>
      </c>
    </row>
    <row r="573" spans="1:6" x14ac:dyDescent="0.35">
      <c r="A573" s="77" t="s">
        <v>10</v>
      </c>
      <c r="B573" s="38"/>
      <c r="C573" s="38"/>
      <c r="D573" s="38"/>
      <c r="E573" s="38">
        <v>2103.6370493866102</v>
      </c>
      <c r="F573" s="38"/>
    </row>
    <row r="574" spans="1:6" x14ac:dyDescent="0.35">
      <c r="A574" s="77" t="s">
        <v>11</v>
      </c>
      <c r="B574" s="38"/>
      <c r="C574" s="38"/>
      <c r="D574" s="38">
        <v>32145.168035261799</v>
      </c>
      <c r="E574" s="38"/>
      <c r="F574" s="38">
        <f>D574/3</f>
        <v>10715.056011753933</v>
      </c>
    </row>
    <row r="575" spans="1:6" x14ac:dyDescent="0.35">
      <c r="A575" s="77" t="s">
        <v>12</v>
      </c>
      <c r="B575" s="38"/>
      <c r="C575" s="38"/>
      <c r="D575" s="38">
        <v>3651.38024981338</v>
      </c>
      <c r="E575" s="38"/>
      <c r="F575" s="38">
        <f>D575</f>
        <v>3651.38024981338</v>
      </c>
    </row>
    <row r="576" spans="1:6" x14ac:dyDescent="0.35">
      <c r="A576" s="77" t="s">
        <v>13</v>
      </c>
      <c r="B576" s="38"/>
      <c r="C576" s="38"/>
      <c r="D576" s="38">
        <v>1269.2163740872099</v>
      </c>
      <c r="E576" s="38"/>
      <c r="F576" s="38">
        <f>D576</f>
        <v>1269.2163740872099</v>
      </c>
    </row>
    <row r="577" spans="1:6" x14ac:dyDescent="0.35">
      <c r="A577" s="77" t="s">
        <v>14</v>
      </c>
      <c r="B577" s="38"/>
      <c r="C577" s="38"/>
      <c r="D577" s="38">
        <v>520.26710345673303</v>
      </c>
      <c r="E577" s="38"/>
      <c r="F577" s="38"/>
    </row>
    <row r="578" spans="1:6" x14ac:dyDescent="0.35">
      <c r="A578" s="77" t="s">
        <v>15</v>
      </c>
      <c r="B578" s="38"/>
      <c r="C578" s="38"/>
      <c r="D578" s="38">
        <v>794.82821669763098</v>
      </c>
      <c r="E578" s="38"/>
      <c r="F578" s="38">
        <f>D578</f>
        <v>794.82821669763098</v>
      </c>
    </row>
    <row r="579" spans="1:6" x14ac:dyDescent="0.35">
      <c r="A579" s="56" t="s">
        <v>0</v>
      </c>
      <c r="B579" s="39">
        <f>SUM(B565:B578)</f>
        <v>769.91144537762193</v>
      </c>
      <c r="C579" s="39">
        <f t="shared" ref="C579:E579" si="40">SUM(C565:C578)</f>
        <v>237921.56828008223</v>
      </c>
      <c r="D579" s="39">
        <f t="shared" si="40"/>
        <v>38380.859979316752</v>
      </c>
      <c r="E579" s="39">
        <f t="shared" si="40"/>
        <v>2249.6178996483113</v>
      </c>
      <c r="F579" s="39">
        <f>SUM(F565:F578)</f>
        <v>163862.32436525528</v>
      </c>
    </row>
    <row r="580" spans="1:6" ht="15" thickBot="1" x14ac:dyDescent="0.4"/>
    <row r="581" spans="1:6" x14ac:dyDescent="0.35">
      <c r="A581" s="314" t="s">
        <v>816</v>
      </c>
      <c r="B581" s="315"/>
      <c r="C581" s="315"/>
      <c r="D581" s="315"/>
      <c r="E581" s="315"/>
      <c r="F581" s="316"/>
    </row>
    <row r="582" spans="1:6" ht="15" thickBot="1" x14ac:dyDescent="0.4">
      <c r="A582" s="317"/>
      <c r="B582" s="318"/>
      <c r="C582" s="318"/>
      <c r="D582" s="318"/>
      <c r="E582" s="318"/>
      <c r="F582" s="319"/>
    </row>
    <row r="584" spans="1:6" x14ac:dyDescent="0.35">
      <c r="A584" s="320" t="s">
        <v>631</v>
      </c>
      <c r="B584" s="320"/>
      <c r="C584" s="197"/>
      <c r="E584" s="87"/>
    </row>
    <row r="585" spans="1:6" x14ac:dyDescent="0.35">
      <c r="A585" s="220" t="s">
        <v>809</v>
      </c>
      <c r="B585" s="206">
        <v>1750000</v>
      </c>
      <c r="C585" s="204" t="s">
        <v>812</v>
      </c>
    </row>
    <row r="586" spans="1:6" x14ac:dyDescent="0.35">
      <c r="A586" s="220" t="s">
        <v>810</v>
      </c>
      <c r="B586" s="219">
        <v>1800000</v>
      </c>
      <c r="C586" s="204" t="s">
        <v>813</v>
      </c>
    </row>
    <row r="587" spans="1:6" ht="15" thickBot="1" x14ac:dyDescent="0.4">
      <c r="A587" s="197" t="s">
        <v>811</v>
      </c>
      <c r="B587" s="219">
        <v>1100000</v>
      </c>
      <c r="C587" s="204" t="s">
        <v>814</v>
      </c>
    </row>
    <row r="588" spans="1:6" x14ac:dyDescent="0.35">
      <c r="A588" s="221" t="s">
        <v>815</v>
      </c>
      <c r="B588" s="222">
        <f>SUM(B585:B587)</f>
        <v>4650000</v>
      </c>
      <c r="C588" s="223">
        <f>0.7+2.2+1.38</f>
        <v>4.28</v>
      </c>
    </row>
    <row r="590" spans="1:6" x14ac:dyDescent="0.35">
      <c r="A590" s="224" t="s">
        <v>817</v>
      </c>
    </row>
    <row r="591" spans="1:6" ht="16.5" customHeight="1" x14ac:dyDescent="0.35">
      <c r="A591" s="312" t="s">
        <v>822</v>
      </c>
      <c r="B591" s="313"/>
    </row>
    <row r="592" spans="1:6" ht="15" thickBot="1" x14ac:dyDescent="0.4"/>
    <row r="593" spans="1:5" ht="15" thickBot="1" x14ac:dyDescent="0.4">
      <c r="A593" s="44" t="s">
        <v>818</v>
      </c>
      <c r="B593" s="45" t="s">
        <v>45</v>
      </c>
      <c r="C593" s="45" t="s">
        <v>46</v>
      </c>
      <c r="D593" s="45" t="s">
        <v>47</v>
      </c>
    </row>
    <row r="594" spans="1:5" ht="15" thickBot="1" x14ac:dyDescent="0.4">
      <c r="A594" s="46" t="s">
        <v>0</v>
      </c>
      <c r="B594" s="47"/>
      <c r="C594" s="48">
        <v>161.46</v>
      </c>
      <c r="D594" s="49">
        <f>C594*1799</f>
        <v>290466.54000000004</v>
      </c>
    </row>
    <row r="595" spans="1:5" ht="15" thickBot="1" x14ac:dyDescent="0.4">
      <c r="A595" s="46" t="s">
        <v>48</v>
      </c>
      <c r="B595" s="50">
        <v>0.25</v>
      </c>
      <c r="C595" s="48">
        <f>C594*B595</f>
        <v>40.365000000000002</v>
      </c>
      <c r="D595" s="49">
        <f t="shared" ref="D595:D596" si="41">C595*1799</f>
        <v>72616.635000000009</v>
      </c>
    </row>
    <row r="596" spans="1:5" ht="15" thickBot="1" x14ac:dyDescent="0.4">
      <c r="A596" s="46" t="s">
        <v>49</v>
      </c>
      <c r="B596" s="50">
        <v>0.08</v>
      </c>
      <c r="C596" s="48">
        <f>SUM(C594:C595)*B596</f>
        <v>16.146000000000001</v>
      </c>
      <c r="D596" s="49">
        <f t="shared" si="41"/>
        <v>29046.654000000002</v>
      </c>
    </row>
    <row r="597" spans="1:5" ht="15" thickBot="1" x14ac:dyDescent="0.4">
      <c r="A597" s="305" t="s">
        <v>50</v>
      </c>
      <c r="B597" s="306"/>
      <c r="C597" s="51">
        <f>SUM(C594:C596)</f>
        <v>217.971</v>
      </c>
      <c r="D597" s="52">
        <f>SUM(D594:D596)</f>
        <v>392129.82900000003</v>
      </c>
    </row>
    <row r="598" spans="1:5" ht="15" thickBot="1" x14ac:dyDescent="0.4"/>
    <row r="599" spans="1:5" ht="15" thickBot="1" x14ac:dyDescent="0.4">
      <c r="A599" s="44" t="s">
        <v>819</v>
      </c>
      <c r="B599" s="45" t="s">
        <v>45</v>
      </c>
      <c r="C599" s="45" t="s">
        <v>46</v>
      </c>
      <c r="D599" s="45" t="s">
        <v>47</v>
      </c>
    </row>
    <row r="600" spans="1:5" ht="15" thickBot="1" x14ac:dyDescent="0.4">
      <c r="A600" s="46" t="s">
        <v>0</v>
      </c>
      <c r="B600" s="47"/>
      <c r="C600" s="48">
        <v>94.78</v>
      </c>
      <c r="D600" s="49">
        <f>C600*13987</f>
        <v>1325687.8600000001</v>
      </c>
    </row>
    <row r="601" spans="1:5" ht="15" thickBot="1" x14ac:dyDescent="0.4">
      <c r="A601" s="46" t="s">
        <v>48</v>
      </c>
      <c r="B601" s="50">
        <v>0.25</v>
      </c>
      <c r="C601" s="48">
        <f>C600*B601</f>
        <v>23.695</v>
      </c>
      <c r="D601" s="49">
        <f t="shared" ref="D601:D602" si="42">C601*13987</f>
        <v>331421.96500000003</v>
      </c>
      <c r="E601" s="226"/>
    </row>
    <row r="602" spans="1:5" ht="15" thickBot="1" x14ac:dyDescent="0.4">
      <c r="A602" s="46" t="s">
        <v>49</v>
      </c>
      <c r="B602" s="50">
        <v>7.0000000000000007E-2</v>
      </c>
      <c r="C602" s="48">
        <f>SUM(C600:C601)*B602</f>
        <v>8.2932500000000005</v>
      </c>
      <c r="D602" s="49">
        <f t="shared" si="42"/>
        <v>115997.68775000001</v>
      </c>
    </row>
    <row r="603" spans="1:5" ht="15" thickBot="1" x14ac:dyDescent="0.4">
      <c r="A603" s="305" t="s">
        <v>50</v>
      </c>
      <c r="B603" s="306"/>
      <c r="C603" s="51">
        <f>SUM(C600:C602)</f>
        <v>126.76824999999999</v>
      </c>
      <c r="D603" s="52">
        <f>SUM(D600:D602)</f>
        <v>1773107.5127500002</v>
      </c>
      <c r="E603" s="226"/>
    </row>
    <row r="604" spans="1:5" ht="15" thickBot="1" x14ac:dyDescent="0.4"/>
    <row r="605" spans="1:5" ht="15" thickBot="1" x14ac:dyDescent="0.4">
      <c r="A605" s="44" t="s">
        <v>820</v>
      </c>
      <c r="B605" s="45" t="s">
        <v>45</v>
      </c>
      <c r="C605" s="45" t="s">
        <v>46</v>
      </c>
      <c r="D605" s="45" t="s">
        <v>47</v>
      </c>
    </row>
    <row r="606" spans="1:5" ht="15" thickBot="1" x14ac:dyDescent="0.4">
      <c r="A606" s="46" t="s">
        <v>0</v>
      </c>
      <c r="B606" s="47"/>
      <c r="C606" s="48">
        <v>155.84</v>
      </c>
      <c r="D606" s="49">
        <f>C606*4614</f>
        <v>719045.76</v>
      </c>
    </row>
    <row r="607" spans="1:5" ht="15" thickBot="1" x14ac:dyDescent="0.4">
      <c r="A607" s="46" t="s">
        <v>48</v>
      </c>
      <c r="B607" s="50">
        <v>0.25</v>
      </c>
      <c r="C607" s="48">
        <f>C606*B607</f>
        <v>38.96</v>
      </c>
      <c r="D607" s="49">
        <f t="shared" ref="D607:D608" si="43">C607*4614</f>
        <v>179761.44</v>
      </c>
    </row>
    <row r="608" spans="1:5" ht="15" thickBot="1" x14ac:dyDescent="0.4">
      <c r="A608" s="46" t="s">
        <v>49</v>
      </c>
      <c r="B608" s="50">
        <v>7.0000000000000007E-2</v>
      </c>
      <c r="C608" s="48">
        <f>SUM(C606:C607)*B608</f>
        <v>13.636000000000003</v>
      </c>
      <c r="D608" s="49">
        <f t="shared" si="43"/>
        <v>62916.504000000015</v>
      </c>
    </row>
    <row r="609" spans="1:9" ht="15" thickBot="1" x14ac:dyDescent="0.4">
      <c r="A609" s="305" t="s">
        <v>50</v>
      </c>
      <c r="B609" s="306"/>
      <c r="C609" s="51">
        <f>SUM(C606:C608)</f>
        <v>208.43600000000001</v>
      </c>
      <c r="D609" s="52">
        <f>SUM(D606:D608)</f>
        <v>961723.70399999991</v>
      </c>
    </row>
    <row r="610" spans="1:9" ht="15" thickBot="1" x14ac:dyDescent="0.4"/>
    <row r="611" spans="1:9" ht="15" thickBot="1" x14ac:dyDescent="0.4">
      <c r="A611" s="44" t="s">
        <v>821</v>
      </c>
      <c r="B611" s="45" t="s">
        <v>45</v>
      </c>
      <c r="C611" s="45" t="s">
        <v>46</v>
      </c>
      <c r="D611" s="45" t="s">
        <v>47</v>
      </c>
    </row>
    <row r="612" spans="1:9" ht="15" thickBot="1" x14ac:dyDescent="0.4">
      <c r="A612" s="46" t="s">
        <v>0</v>
      </c>
      <c r="B612" s="47"/>
      <c r="C612" s="48">
        <v>179.88</v>
      </c>
      <c r="D612" s="49">
        <f>C612*12000</f>
        <v>2158560</v>
      </c>
    </row>
    <row r="613" spans="1:9" ht="15" thickBot="1" x14ac:dyDescent="0.4">
      <c r="A613" s="46" t="s">
        <v>48</v>
      </c>
      <c r="B613" s="50">
        <v>0.25</v>
      </c>
      <c r="C613" s="48">
        <f>C612*B613</f>
        <v>44.97</v>
      </c>
      <c r="D613" s="49">
        <f t="shared" ref="D613:D614" si="44">C613*12000</f>
        <v>539640</v>
      </c>
    </row>
    <row r="614" spans="1:9" ht="15" thickBot="1" x14ac:dyDescent="0.4">
      <c r="A614" s="46" t="s">
        <v>49</v>
      </c>
      <c r="B614" s="50">
        <v>0.09</v>
      </c>
      <c r="C614" s="48">
        <f>SUM(C612:C613)*B614</f>
        <v>20.236499999999999</v>
      </c>
      <c r="D614" s="49">
        <f t="shared" si="44"/>
        <v>242838</v>
      </c>
    </row>
    <row r="615" spans="1:9" ht="15" thickBot="1" x14ac:dyDescent="0.4">
      <c r="A615" s="305" t="s">
        <v>50</v>
      </c>
      <c r="B615" s="306"/>
      <c r="C615" s="51">
        <f>SUM(C612:C614)</f>
        <v>245.0865</v>
      </c>
      <c r="D615" s="52">
        <f>SUM(D612:D614)</f>
        <v>2941038</v>
      </c>
    </row>
    <row r="616" spans="1:9" ht="16.5" customHeight="1" x14ac:dyDescent="0.35"/>
    <row r="617" spans="1:9" x14ac:dyDescent="0.35">
      <c r="A617" s="304" t="s">
        <v>645</v>
      </c>
      <c r="B617" s="304"/>
      <c r="C617" s="304"/>
    </row>
    <row r="618" spans="1:9" x14ac:dyDescent="0.35">
      <c r="A618" s="119" t="s">
        <v>626</v>
      </c>
      <c r="B618" s="119" t="s">
        <v>620</v>
      </c>
      <c r="C618" s="101" t="s">
        <v>630</v>
      </c>
    </row>
    <row r="619" spans="1:9" x14ac:dyDescent="0.35">
      <c r="A619" t="s">
        <v>827</v>
      </c>
      <c r="B619" s="227">
        <v>1799</v>
      </c>
      <c r="C619" s="228">
        <f>D597</f>
        <v>392129.82900000003</v>
      </c>
      <c r="G619" s="87"/>
      <c r="H619" s="87"/>
      <c r="I619" s="87"/>
    </row>
    <row r="620" spans="1:9" x14ac:dyDescent="0.35">
      <c r="A620" t="s">
        <v>624</v>
      </c>
      <c r="B620" s="227">
        <v>13987</v>
      </c>
      <c r="C620" s="228">
        <f>D603</f>
        <v>1773107.5127500002</v>
      </c>
      <c r="G620" s="87"/>
      <c r="H620" s="87"/>
      <c r="I620" s="87"/>
    </row>
    <row r="621" spans="1:9" x14ac:dyDescent="0.35">
      <c r="A621" t="s">
        <v>623</v>
      </c>
      <c r="B621" s="227">
        <v>4614</v>
      </c>
      <c r="C621" s="228">
        <f>D609</f>
        <v>961723.70399999991</v>
      </c>
      <c r="G621" s="321"/>
      <c r="H621" s="321"/>
      <c r="I621" s="321"/>
    </row>
    <row r="622" spans="1:9" x14ac:dyDescent="0.35">
      <c r="A622" t="s">
        <v>622</v>
      </c>
      <c r="B622" s="227">
        <v>12000</v>
      </c>
      <c r="C622" s="228">
        <f>D615</f>
        <v>2941038</v>
      </c>
      <c r="G622" s="232"/>
      <c r="H622" s="232"/>
      <c r="I622" s="101"/>
    </row>
    <row r="623" spans="1:9" x14ac:dyDescent="0.35">
      <c r="A623" s="66" t="s">
        <v>729</v>
      </c>
      <c r="B623" s="231">
        <f>SUM(B619:B622)</f>
        <v>32400</v>
      </c>
      <c r="C623" s="230">
        <f>SUM(C619:C622)</f>
        <v>6067999.0457499996</v>
      </c>
      <c r="G623" s="125"/>
      <c r="H623" s="126"/>
      <c r="I623" s="233"/>
    </row>
    <row r="624" spans="1:9" x14ac:dyDescent="0.35">
      <c r="G624" s="125"/>
      <c r="H624" s="126"/>
      <c r="I624" s="233"/>
    </row>
    <row r="625" spans="1:9" x14ac:dyDescent="0.35">
      <c r="A625" s="197" t="s">
        <v>792</v>
      </c>
      <c r="B625" s="208">
        <f>B588</f>
        <v>4650000</v>
      </c>
      <c r="G625" s="125"/>
      <c r="H625" s="126"/>
      <c r="I625" s="233"/>
    </row>
    <row r="626" spans="1:9" ht="15" thickBot="1" x14ac:dyDescent="0.4">
      <c r="A626" s="197" t="s">
        <v>793</v>
      </c>
      <c r="B626" s="208">
        <f>SUM(D597,D603,D609,D615)</f>
        <v>6067999.0457499996</v>
      </c>
      <c r="G626" s="125"/>
      <c r="H626" s="126"/>
      <c r="I626" s="233"/>
    </row>
    <row r="627" spans="1:9" x14ac:dyDescent="0.35">
      <c r="A627" s="117" t="s">
        <v>639</v>
      </c>
      <c r="B627" s="207">
        <f>SUM(B625:B626)</f>
        <v>10717999.04575</v>
      </c>
      <c r="C627" s="150"/>
      <c r="D627" s="307" t="s">
        <v>823</v>
      </c>
      <c r="E627" s="307"/>
      <c r="G627" s="125"/>
      <c r="H627" s="126"/>
      <c r="I627" s="233"/>
    </row>
    <row r="628" spans="1:9" x14ac:dyDescent="0.35">
      <c r="A628" s="40"/>
      <c r="B628" s="95"/>
      <c r="C628" s="102"/>
      <c r="G628" s="125"/>
      <c r="H628" s="126"/>
      <c r="I628" s="233"/>
    </row>
    <row r="629" spans="1:9" ht="15" thickBot="1" x14ac:dyDescent="0.4">
      <c r="A629" s="170" t="s">
        <v>60</v>
      </c>
      <c r="B629" s="171"/>
      <c r="C629" s="171"/>
      <c r="D629" s="171"/>
      <c r="E629" s="171"/>
      <c r="F629" s="87"/>
      <c r="G629" s="125"/>
      <c r="H629" s="126"/>
      <c r="I629" s="233"/>
    </row>
    <row r="630" spans="1:9" x14ac:dyDescent="0.35">
      <c r="A630" s="60" t="s">
        <v>42</v>
      </c>
      <c r="B630" s="60" t="s">
        <v>1</v>
      </c>
      <c r="C630" s="60" t="s">
        <v>61</v>
      </c>
      <c r="D630" s="60" t="s">
        <v>62</v>
      </c>
      <c r="E630" s="60" t="s">
        <v>63</v>
      </c>
      <c r="F630" s="87"/>
      <c r="G630" s="125"/>
      <c r="H630" s="126"/>
      <c r="I630" s="233"/>
    </row>
    <row r="631" spans="1:9" ht="13.25" customHeight="1" x14ac:dyDescent="0.35">
      <c r="A631" s="77" t="s">
        <v>39</v>
      </c>
      <c r="B631" s="55">
        <v>42.819071873829898</v>
      </c>
      <c r="C631" s="38">
        <v>2515649.39721826</v>
      </c>
      <c r="D631" s="38">
        <v>3240603.4386988198</v>
      </c>
      <c r="E631" s="38">
        <v>6067999</v>
      </c>
      <c r="F631" s="87"/>
      <c r="G631" s="40"/>
      <c r="H631" s="95"/>
      <c r="I631" s="102"/>
    </row>
    <row r="632" spans="1:9" ht="13.25" customHeight="1" x14ac:dyDescent="0.35">
      <c r="A632" s="77" t="s">
        <v>40</v>
      </c>
      <c r="B632" s="55">
        <v>7.03696310316995</v>
      </c>
      <c r="C632" s="38">
        <v>433966.61183084099</v>
      </c>
      <c r="D632" s="38">
        <v>664296.07285455405</v>
      </c>
      <c r="E632" s="38">
        <v>1199489.1501233</v>
      </c>
      <c r="F632" s="86"/>
      <c r="G632" s="40"/>
      <c r="H632" s="95"/>
      <c r="I632" s="102"/>
    </row>
    <row r="633" spans="1:9" ht="13.25" customHeight="1" x14ac:dyDescent="0.35">
      <c r="A633" s="77" t="s">
        <v>41</v>
      </c>
      <c r="B633" s="55">
        <v>14.354733241121201</v>
      </c>
      <c r="C633" s="38">
        <v>603059.40909676999</v>
      </c>
      <c r="D633" s="38">
        <v>1049693.6984769099</v>
      </c>
      <c r="E633" s="38">
        <v>1791143.9760912601</v>
      </c>
      <c r="F633" s="86"/>
      <c r="G633" s="40"/>
      <c r="H633" s="95"/>
      <c r="I633" s="102"/>
    </row>
    <row r="634" spans="1:9" ht="13.25" customHeight="1" x14ac:dyDescent="0.35">
      <c r="A634" s="56" t="s">
        <v>38</v>
      </c>
      <c r="B634" s="58">
        <v>64.209999999999994</v>
      </c>
      <c r="C634" s="39">
        <f>SUM(C631:C633)</f>
        <v>3552675.4181458708</v>
      </c>
      <c r="D634" s="39">
        <f t="shared" ref="D634:E634" si="45">SUM(D631:D633)</f>
        <v>4954593.2100302838</v>
      </c>
      <c r="E634" s="39">
        <f t="shared" si="45"/>
        <v>9058632.1262145601</v>
      </c>
      <c r="F634" s="86"/>
      <c r="G634" s="40"/>
      <c r="H634" s="95"/>
      <c r="I634" s="102"/>
    </row>
    <row r="635" spans="1:9" ht="20.5" x14ac:dyDescent="0.35">
      <c r="A635" s="56"/>
      <c r="B635" s="57"/>
      <c r="C635" s="39"/>
      <c r="D635" s="39"/>
      <c r="E635" s="39"/>
      <c r="F635" s="86"/>
      <c r="G635" s="98"/>
      <c r="H635" s="100"/>
      <c r="I635" s="103"/>
    </row>
    <row r="636" spans="1:9" ht="21" thickBot="1" x14ac:dyDescent="0.4">
      <c r="A636" s="170" t="s">
        <v>64</v>
      </c>
      <c r="B636" s="171"/>
      <c r="C636" s="171"/>
      <c r="D636" s="171"/>
      <c r="E636" s="171"/>
      <c r="F636" s="86"/>
    </row>
    <row r="637" spans="1:9" ht="14.65" customHeight="1" x14ac:dyDescent="0.35">
      <c r="A637" s="61"/>
      <c r="B637" s="62" t="s">
        <v>69</v>
      </c>
      <c r="C637" s="62" t="s">
        <v>68</v>
      </c>
      <c r="D637" s="62" t="s">
        <v>67</v>
      </c>
      <c r="E637" s="62" t="s">
        <v>66</v>
      </c>
      <c r="F637" s="86"/>
    </row>
    <row r="638" spans="1:9" ht="15.4" customHeight="1" x14ac:dyDescent="0.35">
      <c r="A638" s="56" t="s">
        <v>0</v>
      </c>
      <c r="B638" s="39">
        <v>2014575</v>
      </c>
      <c r="C638" s="39">
        <v>382906</v>
      </c>
      <c r="D638" s="39">
        <v>528781</v>
      </c>
      <c r="E638" s="39">
        <v>2926262</v>
      </c>
      <c r="F638" s="86"/>
    </row>
    <row r="639" spans="1:9" ht="18.399999999999999" customHeight="1" x14ac:dyDescent="0.35">
      <c r="A639" s="53"/>
      <c r="B639" s="36"/>
      <c r="C639" s="26"/>
      <c r="D639" s="26"/>
      <c r="E639" s="26"/>
      <c r="F639" s="86"/>
    </row>
    <row r="640" spans="1:9" ht="21" thickBot="1" x14ac:dyDescent="0.4">
      <c r="A640" s="170" t="s">
        <v>65</v>
      </c>
      <c r="B640" s="171"/>
      <c r="C640" s="171"/>
      <c r="D640" s="171"/>
      <c r="E640" s="171"/>
      <c r="F640" s="176"/>
    </row>
    <row r="641" spans="1:6" ht="17.25" customHeight="1" x14ac:dyDescent="0.35">
      <c r="A641" s="60" t="s">
        <v>2</v>
      </c>
      <c r="B641" s="225" t="s">
        <v>3</v>
      </c>
      <c r="C641" s="225" t="s">
        <v>36</v>
      </c>
      <c r="D641" s="225" t="s">
        <v>5</v>
      </c>
      <c r="E641" s="225" t="s">
        <v>6</v>
      </c>
      <c r="F641" s="225" t="s">
        <v>614</v>
      </c>
    </row>
    <row r="642" spans="1:6" x14ac:dyDescent="0.35">
      <c r="A642" s="77" t="s">
        <v>7</v>
      </c>
      <c r="B642" s="38"/>
      <c r="C642" s="38"/>
      <c r="D642" s="38"/>
      <c r="E642" s="38">
        <v>542.54124320863195</v>
      </c>
      <c r="F642" s="38"/>
    </row>
    <row r="643" spans="1:6" x14ac:dyDescent="0.35">
      <c r="A643" s="77" t="s">
        <v>8</v>
      </c>
      <c r="B643" s="38">
        <v>362.67389042389402</v>
      </c>
      <c r="C643" s="38"/>
      <c r="D643" s="38"/>
      <c r="E643" s="38"/>
      <c r="F643" s="38"/>
    </row>
    <row r="644" spans="1:6" x14ac:dyDescent="0.35">
      <c r="A644" s="77" t="s">
        <v>9</v>
      </c>
      <c r="B644" s="38">
        <v>759.698214071135</v>
      </c>
      <c r="C644" s="38"/>
      <c r="D644" s="38"/>
      <c r="E644" s="38"/>
      <c r="F644" s="38"/>
    </row>
    <row r="645" spans="1:6" x14ac:dyDescent="0.35">
      <c r="A645" s="77" t="s">
        <v>70</v>
      </c>
      <c r="B645" s="38"/>
      <c r="C645" s="38">
        <v>17660.556512327999</v>
      </c>
      <c r="D645" s="38"/>
      <c r="E645" s="38"/>
      <c r="F645" s="38">
        <f>C645</f>
        <v>17660.556512327999</v>
      </c>
    </row>
    <row r="646" spans="1:6" x14ac:dyDescent="0.35">
      <c r="A646" s="77" t="s">
        <v>71</v>
      </c>
      <c r="B646" s="38"/>
      <c r="C646" s="38">
        <v>12791.759950623</v>
      </c>
      <c r="D646" s="38"/>
      <c r="E646" s="38"/>
      <c r="F646" s="38"/>
    </row>
    <row r="647" spans="1:6" x14ac:dyDescent="0.35">
      <c r="A647" s="77" t="s">
        <v>72</v>
      </c>
      <c r="B647" s="38"/>
      <c r="C647" s="38">
        <v>304.33092366225202</v>
      </c>
      <c r="D647" s="38"/>
      <c r="E647" s="38"/>
      <c r="F647" s="38">
        <f>C647</f>
        <v>304.33092366225202</v>
      </c>
    </row>
    <row r="648" spans="1:6" x14ac:dyDescent="0.35">
      <c r="A648" s="77" t="s">
        <v>73</v>
      </c>
      <c r="B648" s="38"/>
      <c r="C648" s="38">
        <v>2777.5508149656298</v>
      </c>
      <c r="D648" s="38"/>
      <c r="E648" s="38"/>
      <c r="F648" s="38">
        <f>C648</f>
        <v>2777.5508149656298</v>
      </c>
    </row>
    <row r="649" spans="1:6" x14ac:dyDescent="0.35">
      <c r="A649" s="77" t="s">
        <v>74</v>
      </c>
      <c r="B649" s="38"/>
      <c r="C649" s="38">
        <v>98.743116198875498</v>
      </c>
      <c r="D649" s="38"/>
      <c r="E649" s="38"/>
      <c r="F649" s="38">
        <f>C649</f>
        <v>98.743116198875498</v>
      </c>
    </row>
    <row r="650" spans="1:6" x14ac:dyDescent="0.35">
      <c r="A650" s="77" t="s">
        <v>10</v>
      </c>
      <c r="B650" s="38"/>
      <c r="C650" s="38"/>
      <c r="D650" s="38"/>
      <c r="E650" s="38">
        <v>7818.2164812686597</v>
      </c>
      <c r="F650" s="38"/>
    </row>
    <row r="651" spans="1:6" x14ac:dyDescent="0.35">
      <c r="A651" s="77" t="s">
        <v>11</v>
      </c>
      <c r="B651" s="38"/>
      <c r="C651" s="38"/>
      <c r="D651" s="38">
        <v>52369.764857824099</v>
      </c>
      <c r="E651" s="38"/>
      <c r="F651" s="38">
        <f>D651/3</f>
        <v>17456.588285941365</v>
      </c>
    </row>
    <row r="652" spans="1:6" x14ac:dyDescent="0.35">
      <c r="A652" s="77" t="s">
        <v>12</v>
      </c>
      <c r="B652" s="38"/>
      <c r="C652" s="38"/>
      <c r="D652" s="38">
        <v>5948.6988699343101</v>
      </c>
      <c r="E652" s="38"/>
      <c r="F652" s="38">
        <f>D652</f>
        <v>5948.6988699343101</v>
      </c>
    </row>
    <row r="653" spans="1:6" x14ac:dyDescent="0.35">
      <c r="A653" s="77" t="s">
        <v>13</v>
      </c>
      <c r="B653" s="38"/>
      <c r="C653" s="38"/>
      <c r="D653" s="38">
        <v>2067.7622395315602</v>
      </c>
      <c r="E653" s="38"/>
      <c r="F653" s="38">
        <f>D653</f>
        <v>2067.7622395315602</v>
      </c>
    </row>
    <row r="654" spans="1:6" x14ac:dyDescent="0.35">
      <c r="A654" s="77" t="s">
        <v>14</v>
      </c>
      <c r="B654" s="38"/>
      <c r="C654" s="38"/>
      <c r="D654" s="38">
        <v>847.60075994025794</v>
      </c>
      <c r="E654" s="38"/>
      <c r="F654" s="38"/>
    </row>
    <row r="655" spans="1:6" x14ac:dyDescent="0.35">
      <c r="A655" s="77" t="s">
        <v>15</v>
      </c>
      <c r="B655" s="38"/>
      <c r="C655" s="38"/>
      <c r="D655" s="38">
        <v>1294.9058667848101</v>
      </c>
      <c r="E655" s="38"/>
      <c r="F655" s="38">
        <f>D655</f>
        <v>1294.9058667848101</v>
      </c>
    </row>
    <row r="656" spans="1:6" x14ac:dyDescent="0.35">
      <c r="A656" s="56" t="s">
        <v>0</v>
      </c>
      <c r="B656" s="39">
        <f>SUM(B642:B655)</f>
        <v>1122.3721044950289</v>
      </c>
      <c r="C656" s="39">
        <f t="shared" ref="C656:E656" si="46">SUM(C642:C655)</f>
        <v>33632.941317777761</v>
      </c>
      <c r="D656" s="39">
        <f t="shared" si="46"/>
        <v>62528.73259401504</v>
      </c>
      <c r="E656" s="39">
        <f t="shared" si="46"/>
        <v>8360.757724477291</v>
      </c>
      <c r="F656" s="39">
        <f>SUM(F642:F655)</f>
        <v>47609.136629346809</v>
      </c>
    </row>
    <row r="657" spans="1:6" x14ac:dyDescent="0.35">
      <c r="B657" s="66"/>
      <c r="C657" s="66"/>
      <c r="D657" s="66"/>
      <c r="E657" s="66"/>
    </row>
    <row r="658" spans="1:6" x14ac:dyDescent="0.35">
      <c r="A658" s="304" t="s">
        <v>644</v>
      </c>
      <c r="B658" s="304"/>
      <c r="C658" s="304"/>
      <c r="D658" s="304"/>
      <c r="E658" s="157" t="s">
        <v>780</v>
      </c>
      <c r="F658" s="178"/>
    </row>
    <row r="659" spans="1:6" ht="20.5" x14ac:dyDescent="0.35">
      <c r="A659" s="119" t="s">
        <v>734</v>
      </c>
      <c r="B659" s="119" t="s">
        <v>620</v>
      </c>
      <c r="C659" s="101" t="s">
        <v>641</v>
      </c>
      <c r="D659" s="101" t="s">
        <v>642</v>
      </c>
      <c r="E659" s="86"/>
      <c r="F659" s="178"/>
    </row>
    <row r="660" spans="1:6" x14ac:dyDescent="0.35">
      <c r="A660" s="40" t="s">
        <v>733</v>
      </c>
      <c r="B660" s="192">
        <f>B620</f>
        <v>13987</v>
      </c>
      <c r="C660" s="112">
        <v>382</v>
      </c>
      <c r="D660" s="112">
        <f>B660/C660</f>
        <v>36.6151832460733</v>
      </c>
      <c r="E660" s="163" t="s">
        <v>782</v>
      </c>
      <c r="F660" s="178"/>
    </row>
    <row r="661" spans="1:6" x14ac:dyDescent="0.35">
      <c r="A661" s="40" t="s">
        <v>825</v>
      </c>
      <c r="B661" s="192">
        <f>B622</f>
        <v>12000</v>
      </c>
      <c r="C661" s="112">
        <v>452</v>
      </c>
      <c r="D661" s="112">
        <f t="shared" ref="D661:D663" si="47">B661/C661</f>
        <v>26.548672566371682</v>
      </c>
      <c r="E661" s="163" t="s">
        <v>830</v>
      </c>
      <c r="F661" s="178"/>
    </row>
    <row r="662" spans="1:6" x14ac:dyDescent="0.35">
      <c r="A662" s="40" t="s">
        <v>623</v>
      </c>
      <c r="B662" s="192">
        <f>B621</f>
        <v>4614</v>
      </c>
      <c r="C662" s="112">
        <v>248</v>
      </c>
      <c r="D662" s="112">
        <f t="shared" si="47"/>
        <v>18.60483870967742</v>
      </c>
      <c r="E662" s="163" t="s">
        <v>829</v>
      </c>
      <c r="F662" s="178"/>
    </row>
    <row r="663" spans="1:6" x14ac:dyDescent="0.35">
      <c r="A663" s="40" t="s">
        <v>826</v>
      </c>
      <c r="B663" s="192">
        <f>B619</f>
        <v>1799</v>
      </c>
      <c r="C663" s="112">
        <v>150</v>
      </c>
      <c r="D663" s="112">
        <f t="shared" si="47"/>
        <v>11.993333333333334</v>
      </c>
      <c r="E663" s="163" t="s">
        <v>828</v>
      </c>
      <c r="F663" s="178"/>
    </row>
    <row r="664" spans="1:6" x14ac:dyDescent="0.35">
      <c r="A664" s="66" t="s">
        <v>53</v>
      </c>
      <c r="B664" s="218">
        <f>SUM(B660:B663)</f>
        <v>32400</v>
      </c>
      <c r="C664" s="218"/>
      <c r="D664" s="218">
        <f>SUM(D660:D663)</f>
        <v>93.762027855455742</v>
      </c>
      <c r="F664" s="178"/>
    </row>
    <row r="665" spans="1:6" x14ac:dyDescent="0.35">
      <c r="A665" s="148"/>
      <c r="B665" s="193"/>
      <c r="C665" s="194"/>
      <c r="D665" s="195"/>
      <c r="E665" s="196"/>
      <c r="F665" s="87"/>
    </row>
    <row r="666" spans="1:6" ht="15" thickBot="1" x14ac:dyDescent="0.4">
      <c r="A666" s="170" t="s">
        <v>60</v>
      </c>
      <c r="B666" s="171"/>
      <c r="C666" s="171"/>
      <c r="D666" s="171"/>
      <c r="E666" s="171"/>
      <c r="F666" s="87"/>
    </row>
    <row r="667" spans="1:6" x14ac:dyDescent="0.35">
      <c r="A667" s="60" t="s">
        <v>42</v>
      </c>
      <c r="B667" s="60" t="s">
        <v>1</v>
      </c>
      <c r="C667" s="60" t="s">
        <v>61</v>
      </c>
      <c r="D667" s="60" t="s">
        <v>62</v>
      </c>
      <c r="E667" s="60" t="s">
        <v>63</v>
      </c>
      <c r="F667" s="87"/>
    </row>
    <row r="668" spans="1:6" ht="14.75" customHeight="1" x14ac:dyDescent="0.35">
      <c r="A668" s="77" t="s">
        <v>39</v>
      </c>
      <c r="B668" s="55">
        <v>94</v>
      </c>
      <c r="C668" s="38">
        <v>5271025.2149887597</v>
      </c>
      <c r="D668" s="38">
        <v>5965838.9571883697</v>
      </c>
      <c r="E668" s="38">
        <v>9246621.9941869806</v>
      </c>
      <c r="F668" s="87"/>
    </row>
    <row r="669" spans="1:6" ht="14.75" customHeight="1" x14ac:dyDescent="0.35">
      <c r="A669" s="77" t="s">
        <v>40</v>
      </c>
      <c r="B669" s="55">
        <v>14.9030548899834</v>
      </c>
      <c r="C669" s="38">
        <v>768560.61643536796</v>
      </c>
      <c r="D669" s="38">
        <v>1245921.54345335</v>
      </c>
      <c r="E669" s="38">
        <v>2126771.4170183898</v>
      </c>
      <c r="F669" s="86"/>
    </row>
    <row r="670" spans="1:6" ht="14.75" customHeight="1" x14ac:dyDescent="0.35">
      <c r="A670" s="77" t="s">
        <v>41</v>
      </c>
      <c r="B670" s="55">
        <v>29.5849432355391</v>
      </c>
      <c r="C670" s="38">
        <v>1243910.7115174599</v>
      </c>
      <c r="D670" s="38">
        <v>2162885.3618874601</v>
      </c>
      <c r="E670" s="38">
        <v>3692479.3772142199</v>
      </c>
      <c r="F670" s="86"/>
    </row>
    <row r="671" spans="1:6" ht="14.75" customHeight="1" x14ac:dyDescent="0.35">
      <c r="A671" s="56" t="s">
        <v>38</v>
      </c>
      <c r="B671" s="58">
        <v>139.49</v>
      </c>
      <c r="C671" s="39">
        <f>SUM(C668:C670)</f>
        <v>7283496.542941587</v>
      </c>
      <c r="D671" s="39">
        <f t="shared" ref="D671:E671" si="48">SUM(D668:D670)</f>
        <v>9374645.8625291791</v>
      </c>
      <c r="E671" s="39">
        <f t="shared" si="48"/>
        <v>15065872.788419589</v>
      </c>
      <c r="F671" s="86"/>
    </row>
    <row r="672" spans="1:6" ht="15.4" customHeight="1" x14ac:dyDescent="0.35">
      <c r="A672" s="56"/>
      <c r="B672" s="57"/>
      <c r="C672" s="39"/>
      <c r="D672" s="39"/>
      <c r="E672" s="39"/>
      <c r="F672" s="86"/>
    </row>
    <row r="673" spans="1:6" ht="21" thickBot="1" x14ac:dyDescent="0.4">
      <c r="A673" s="170" t="s">
        <v>64</v>
      </c>
      <c r="B673" s="171"/>
      <c r="C673" s="171"/>
      <c r="D673" s="171"/>
      <c r="E673" s="171"/>
      <c r="F673" s="86"/>
    </row>
    <row r="674" spans="1:6" ht="13.15" customHeight="1" x14ac:dyDescent="0.35">
      <c r="A674" s="61"/>
      <c r="B674" s="62" t="s">
        <v>69</v>
      </c>
      <c r="C674" s="62" t="s">
        <v>68</v>
      </c>
      <c r="D674" s="62" t="s">
        <v>67</v>
      </c>
      <c r="E674" s="62" t="s">
        <v>66</v>
      </c>
      <c r="F674" s="86"/>
    </row>
    <row r="675" spans="1:6" ht="14.65" customHeight="1" x14ac:dyDescent="0.35">
      <c r="A675" s="56" t="s">
        <v>0</v>
      </c>
      <c r="B675" s="39">
        <v>4987672</v>
      </c>
      <c r="C675" s="39">
        <v>659488</v>
      </c>
      <c r="D675" s="39">
        <v>1090725</v>
      </c>
      <c r="E675" s="39">
        <v>6737884</v>
      </c>
      <c r="F675" s="86"/>
    </row>
    <row r="676" spans="1:6" ht="10.9" customHeight="1" x14ac:dyDescent="0.35">
      <c r="A676" s="53"/>
      <c r="B676" s="36"/>
      <c r="C676" s="26"/>
      <c r="D676" s="26"/>
      <c r="E676" s="26"/>
      <c r="F676" s="86"/>
    </row>
    <row r="677" spans="1:6" ht="21" thickBot="1" x14ac:dyDescent="0.4">
      <c r="A677" s="170" t="s">
        <v>65</v>
      </c>
      <c r="B677" s="171"/>
      <c r="C677" s="171"/>
      <c r="D677" s="171"/>
      <c r="E677" s="171"/>
      <c r="F677" s="176"/>
    </row>
    <row r="678" spans="1:6" x14ac:dyDescent="0.35">
      <c r="A678" s="60" t="s">
        <v>2</v>
      </c>
      <c r="B678" s="60" t="s">
        <v>3</v>
      </c>
      <c r="C678" s="60" t="s">
        <v>36</v>
      </c>
      <c r="D678" s="60" t="s">
        <v>5</v>
      </c>
      <c r="E678" s="60" t="s">
        <v>6</v>
      </c>
      <c r="F678" s="60" t="s">
        <v>614</v>
      </c>
    </row>
    <row r="679" spans="1:6" x14ac:dyDescent="0.35">
      <c r="A679" s="77" t="s">
        <v>7</v>
      </c>
      <c r="B679" s="38"/>
      <c r="C679" s="38"/>
      <c r="D679" s="38"/>
      <c r="E679" s="38">
        <v>266.77113101547599</v>
      </c>
      <c r="F679" s="38"/>
    </row>
    <row r="680" spans="1:6" x14ac:dyDescent="0.35">
      <c r="A680" s="77" t="s">
        <v>8</v>
      </c>
      <c r="B680" s="38">
        <v>897.90555728998697</v>
      </c>
      <c r="C680" s="38"/>
      <c r="D680" s="38"/>
      <c r="E680" s="38"/>
      <c r="F680" s="38"/>
    </row>
    <row r="681" spans="1:6" x14ac:dyDescent="0.35">
      <c r="A681" s="77" t="s">
        <v>9</v>
      </c>
      <c r="B681" s="38">
        <v>1880.85573064237</v>
      </c>
      <c r="C681" s="38"/>
      <c r="D681" s="38"/>
      <c r="E681" s="38"/>
      <c r="F681" s="38"/>
    </row>
    <row r="682" spans="1:6" x14ac:dyDescent="0.35">
      <c r="A682" s="77" t="s">
        <v>70</v>
      </c>
      <c r="B682" s="38"/>
      <c r="C682" s="38">
        <v>165424.375291865</v>
      </c>
      <c r="D682" s="38"/>
      <c r="E682" s="38"/>
      <c r="F682" s="38">
        <f>C682</f>
        <v>165424.375291865</v>
      </c>
    </row>
    <row r="683" spans="1:6" x14ac:dyDescent="0.35">
      <c r="A683" s="77" t="s">
        <v>71</v>
      </c>
      <c r="B683" s="38"/>
      <c r="C683" s="38">
        <v>119818.925731004</v>
      </c>
      <c r="D683" s="38"/>
      <c r="E683" s="38"/>
      <c r="F683" s="38"/>
    </row>
    <row r="684" spans="1:6" x14ac:dyDescent="0.35">
      <c r="A684" s="77" t="s">
        <v>72</v>
      </c>
      <c r="B684" s="38"/>
      <c r="C684" s="38">
        <v>2850.63220674993</v>
      </c>
      <c r="D684" s="38"/>
      <c r="E684" s="38"/>
      <c r="F684" s="38">
        <f>C684</f>
        <v>2850.63220674993</v>
      </c>
    </row>
    <row r="685" spans="1:6" x14ac:dyDescent="0.35">
      <c r="A685" s="77" t="s">
        <v>73</v>
      </c>
      <c r="B685" s="38"/>
      <c r="C685" s="38">
        <v>26016.994146060999</v>
      </c>
      <c r="D685" s="38"/>
      <c r="E685" s="38"/>
      <c r="F685" s="38">
        <f>C685</f>
        <v>26016.994146060999</v>
      </c>
    </row>
    <row r="686" spans="1:6" x14ac:dyDescent="0.35">
      <c r="A686" s="77" t="s">
        <v>74</v>
      </c>
      <c r="B686" s="38"/>
      <c r="C686" s="38">
        <v>924.91527561510304</v>
      </c>
      <c r="D686" s="38"/>
      <c r="E686" s="38"/>
      <c r="F686" s="38">
        <f>C686</f>
        <v>924.91527561510304</v>
      </c>
    </row>
    <row r="687" spans="1:6" x14ac:dyDescent="0.35">
      <c r="A687" s="77" t="s">
        <v>10</v>
      </c>
      <c r="B687" s="38"/>
      <c r="C687" s="38"/>
      <c r="D687" s="38"/>
      <c r="E687" s="38">
        <v>3844.2688007625102</v>
      </c>
      <c r="F687" s="38"/>
    </row>
    <row r="688" spans="1:6" x14ac:dyDescent="0.35">
      <c r="A688" s="77" t="s">
        <v>11</v>
      </c>
      <c r="B688" s="38"/>
      <c r="C688" s="38"/>
      <c r="D688" s="38">
        <v>108416.523669249</v>
      </c>
      <c r="E688" s="38"/>
      <c r="F688" s="38">
        <f>D688/3</f>
        <v>36138.841223083</v>
      </c>
    </row>
    <row r="689" spans="1:6" x14ac:dyDescent="0.35">
      <c r="A689" s="77" t="s">
        <v>12</v>
      </c>
      <c r="B689" s="38"/>
      <c r="C689" s="38"/>
      <c r="D689" s="38">
        <v>12315.068584205799</v>
      </c>
      <c r="E689" s="38"/>
      <c r="F689" s="38">
        <f>D689</f>
        <v>12315.068584205799</v>
      </c>
    </row>
    <row r="690" spans="1:6" x14ac:dyDescent="0.35">
      <c r="A690" s="77" t="s">
        <v>13</v>
      </c>
      <c r="B690" s="38"/>
      <c r="C690" s="38"/>
      <c r="D690" s="38">
        <v>4280.7065516705998</v>
      </c>
      <c r="E690" s="38"/>
      <c r="F690" s="38">
        <f>D690</f>
        <v>4280.7065516705998</v>
      </c>
    </row>
    <row r="691" spans="1:6" x14ac:dyDescent="0.35">
      <c r="A691" s="77" t="s">
        <v>14</v>
      </c>
      <c r="B691" s="38"/>
      <c r="C691" s="38"/>
      <c r="D691" s="38">
        <v>1754.71325728282</v>
      </c>
      <c r="E691" s="38"/>
      <c r="F691" s="38"/>
    </row>
    <row r="692" spans="1:6" x14ac:dyDescent="0.35">
      <c r="A692" s="77" t="s">
        <v>15</v>
      </c>
      <c r="B692" s="38"/>
      <c r="C692" s="38"/>
      <c r="D692" s="38">
        <v>2680.72968312475</v>
      </c>
      <c r="E692" s="38"/>
      <c r="F692" s="38">
        <f>D692</f>
        <v>2680.72968312475</v>
      </c>
    </row>
    <row r="693" spans="1:6" x14ac:dyDescent="0.35">
      <c r="A693" s="56" t="s">
        <v>0</v>
      </c>
      <c r="B693" s="39">
        <f>SUM(B679:B692)</f>
        <v>2778.7612879323569</v>
      </c>
      <c r="C693" s="39">
        <f t="shared" ref="C693:E693" si="49">SUM(C679:C692)</f>
        <v>315035.84265129507</v>
      </c>
      <c r="D693" s="39">
        <f t="shared" si="49"/>
        <v>129447.74174553299</v>
      </c>
      <c r="E693" s="39">
        <f t="shared" si="49"/>
        <v>4111.0399317779866</v>
      </c>
      <c r="F693" s="39">
        <f>SUM(F679:F692)</f>
        <v>250632.26296237516</v>
      </c>
    </row>
    <row r="694" spans="1:6" ht="15" thickBot="1" x14ac:dyDescent="0.4"/>
    <row r="695" spans="1:6" x14ac:dyDescent="0.35">
      <c r="A695" s="314" t="s">
        <v>839</v>
      </c>
      <c r="B695" s="315"/>
      <c r="C695" s="315"/>
      <c r="D695" s="315"/>
      <c r="E695" s="315"/>
      <c r="F695" s="316"/>
    </row>
    <row r="696" spans="1:6" ht="15" thickBot="1" x14ac:dyDescent="0.4">
      <c r="A696" s="317"/>
      <c r="B696" s="318"/>
      <c r="C696" s="318"/>
      <c r="D696" s="318"/>
      <c r="E696" s="318"/>
      <c r="F696" s="319"/>
    </row>
    <row r="698" spans="1:6" x14ac:dyDescent="0.35">
      <c r="A698" s="322" t="s">
        <v>631</v>
      </c>
      <c r="B698" s="322"/>
    </row>
    <row r="699" spans="1:6" x14ac:dyDescent="0.35">
      <c r="A699" s="94" t="s">
        <v>840</v>
      </c>
      <c r="B699" s="105">
        <v>1.08</v>
      </c>
      <c r="C699" s="106" t="s">
        <v>633</v>
      </c>
    </row>
    <row r="700" spans="1:6" x14ac:dyDescent="0.35">
      <c r="A700" s="94" t="s">
        <v>634</v>
      </c>
      <c r="B700" s="107">
        <v>763888.88</v>
      </c>
      <c r="C700" s="106" t="s">
        <v>635</v>
      </c>
    </row>
    <row r="701" spans="1:6" x14ac:dyDescent="0.35">
      <c r="A701" s="108" t="s">
        <v>901</v>
      </c>
      <c r="B701" s="109">
        <f>SUM(B699*B700)</f>
        <v>824999.99040000001</v>
      </c>
      <c r="C701" s="65"/>
    </row>
    <row r="703" spans="1:6" x14ac:dyDescent="0.35">
      <c r="A703" s="224" t="s">
        <v>817</v>
      </c>
    </row>
    <row r="704" spans="1:6" x14ac:dyDescent="0.35">
      <c r="A704" s="312" t="s">
        <v>841</v>
      </c>
      <c r="B704" s="313"/>
    </row>
    <row r="705" spans="1:5" ht="15" thickBot="1" x14ac:dyDescent="0.4"/>
    <row r="706" spans="1:5" ht="15" thickBot="1" x14ac:dyDescent="0.4">
      <c r="A706" s="44" t="s">
        <v>842</v>
      </c>
      <c r="B706" s="45" t="s">
        <v>45</v>
      </c>
      <c r="C706" s="45" t="s">
        <v>46</v>
      </c>
      <c r="D706" s="45" t="s">
        <v>47</v>
      </c>
    </row>
    <row r="707" spans="1:5" ht="15" thickBot="1" x14ac:dyDescent="0.4">
      <c r="A707" s="46" t="s">
        <v>0</v>
      </c>
      <c r="B707" s="47"/>
      <c r="C707" s="48">
        <v>94.78</v>
      </c>
      <c r="D707" s="49">
        <f>C707*9365</f>
        <v>887614.7</v>
      </c>
    </row>
    <row r="708" spans="1:5" ht="15" thickBot="1" x14ac:dyDescent="0.4">
      <c r="A708" s="46" t="s">
        <v>48</v>
      </c>
      <c r="B708" s="50">
        <v>0.25</v>
      </c>
      <c r="C708" s="48">
        <f>C707*B708</f>
        <v>23.695</v>
      </c>
      <c r="D708" s="49">
        <f t="shared" ref="D708:D709" si="50">C708*9365</f>
        <v>221903.67499999999</v>
      </c>
    </row>
    <row r="709" spans="1:5" ht="15" thickBot="1" x14ac:dyDescent="0.4">
      <c r="A709" s="46" t="s">
        <v>49</v>
      </c>
      <c r="B709" s="50">
        <v>7.0000000000000007E-2</v>
      </c>
      <c r="C709" s="48">
        <f>SUM(C707:C708)*B709</f>
        <v>8.2932500000000005</v>
      </c>
      <c r="D709" s="49">
        <f t="shared" si="50"/>
        <v>77666.286250000005</v>
      </c>
    </row>
    <row r="710" spans="1:5" ht="15" thickBot="1" x14ac:dyDescent="0.4">
      <c r="A710" s="305" t="s">
        <v>50</v>
      </c>
      <c r="B710" s="306"/>
      <c r="C710" s="51">
        <f>SUM(C707:C709)</f>
        <v>126.76824999999999</v>
      </c>
      <c r="D710" s="52">
        <f>SUM(D707:D709)</f>
        <v>1187184.6612499999</v>
      </c>
    </row>
    <row r="712" spans="1:5" x14ac:dyDescent="0.35">
      <c r="A712" s="304" t="s">
        <v>645</v>
      </c>
      <c r="B712" s="304"/>
      <c r="C712" s="304"/>
    </row>
    <row r="713" spans="1:5" x14ac:dyDescent="0.35">
      <c r="A713" s="119" t="s">
        <v>626</v>
      </c>
      <c r="B713" s="119" t="s">
        <v>620</v>
      </c>
      <c r="C713" s="101" t="s">
        <v>630</v>
      </c>
    </row>
    <row r="714" spans="1:5" x14ac:dyDescent="0.35">
      <c r="A714" t="s">
        <v>624</v>
      </c>
      <c r="B714" s="227">
        <v>9365</v>
      </c>
      <c r="C714" s="229">
        <f>D710</f>
        <v>1187184.6612499999</v>
      </c>
    </row>
    <row r="715" spans="1:5" x14ac:dyDescent="0.35">
      <c r="A715" s="66" t="s">
        <v>729</v>
      </c>
      <c r="B715" s="231">
        <f>SUM(B714:B714)</f>
        <v>9365</v>
      </c>
      <c r="C715" s="237">
        <f>SUM(C714:C714)</f>
        <v>1187184.6612499999</v>
      </c>
    </row>
    <row r="717" spans="1:5" x14ac:dyDescent="0.35">
      <c r="A717" s="197" t="s">
        <v>792</v>
      </c>
      <c r="B717" s="208">
        <f>B701</f>
        <v>824999.99040000001</v>
      </c>
    </row>
    <row r="718" spans="1:5" ht="15" thickBot="1" x14ac:dyDescent="0.4">
      <c r="A718" s="197" t="s">
        <v>793</v>
      </c>
      <c r="B718" s="208">
        <f>D710</f>
        <v>1187184.6612499999</v>
      </c>
    </row>
    <row r="719" spans="1:5" x14ac:dyDescent="0.35">
      <c r="A719" s="117" t="s">
        <v>639</v>
      </c>
      <c r="B719" s="207">
        <f>SUM(B717:B718)</f>
        <v>2012184.6516499999</v>
      </c>
      <c r="C719" s="150"/>
      <c r="D719" s="307" t="s">
        <v>755</v>
      </c>
      <c r="E719" s="307"/>
    </row>
    <row r="721" spans="1:6" ht="15" thickBot="1" x14ac:dyDescent="0.4">
      <c r="A721" s="170" t="s">
        <v>60</v>
      </c>
      <c r="B721" s="171"/>
      <c r="C721" s="171"/>
      <c r="D721" s="171"/>
      <c r="E721" s="171"/>
      <c r="F721" s="87"/>
    </row>
    <row r="722" spans="1:6" x14ac:dyDescent="0.35">
      <c r="A722" s="60" t="s">
        <v>42</v>
      </c>
      <c r="B722" s="60" t="s">
        <v>1</v>
      </c>
      <c r="C722" s="60" t="s">
        <v>61</v>
      </c>
      <c r="D722" s="60" t="s">
        <v>62</v>
      </c>
      <c r="E722" s="60" t="s">
        <v>63</v>
      </c>
      <c r="F722" s="87"/>
    </row>
    <row r="723" spans="1:6" ht="13.25" customHeight="1" x14ac:dyDescent="0.35">
      <c r="A723" s="236" t="s">
        <v>39</v>
      </c>
      <c r="B723" s="55">
        <v>9.1915203356221298</v>
      </c>
      <c r="C723" s="38">
        <v>532139.97679749702</v>
      </c>
      <c r="D723" s="38">
        <v>677761.52571778302</v>
      </c>
      <c r="E723" s="38">
        <v>1187185</v>
      </c>
      <c r="F723" s="87"/>
    </row>
    <row r="724" spans="1:6" ht="13.25" customHeight="1" x14ac:dyDescent="0.35">
      <c r="A724" s="236" t="s">
        <v>40</v>
      </c>
      <c r="B724" s="55">
        <v>1.21104382381338</v>
      </c>
      <c r="C724" s="38">
        <v>77619.166403713607</v>
      </c>
      <c r="D724" s="38">
        <v>118372.665706431</v>
      </c>
      <c r="E724" s="38">
        <v>215915.17500459799</v>
      </c>
      <c r="F724" s="86"/>
    </row>
    <row r="725" spans="1:6" ht="13.25" customHeight="1" x14ac:dyDescent="0.35">
      <c r="A725" s="236" t="s">
        <v>41</v>
      </c>
      <c r="B725" s="55">
        <v>2.9738679024959001</v>
      </c>
      <c r="C725" s="38">
        <v>124969.31694266399</v>
      </c>
      <c r="D725" s="38">
        <v>217447.57468237999</v>
      </c>
      <c r="E725" s="38">
        <v>371102.616739552</v>
      </c>
      <c r="F725" s="86"/>
    </row>
    <row r="726" spans="1:6" ht="13.25" customHeight="1" x14ac:dyDescent="0.35">
      <c r="A726" s="56" t="s">
        <v>38</v>
      </c>
      <c r="B726" s="58">
        <v>13.38</v>
      </c>
      <c r="C726" s="39">
        <f>SUM(C723:C725)</f>
        <v>734728.46014387463</v>
      </c>
      <c r="D726" s="39">
        <f t="shared" ref="D726:E726" si="51">SUM(D723:D725)</f>
        <v>1013581.766106594</v>
      </c>
      <c r="E726" s="39">
        <f t="shared" si="51"/>
        <v>1774202.79174415</v>
      </c>
      <c r="F726" s="86"/>
    </row>
    <row r="727" spans="1:6" ht="14.65" customHeight="1" x14ac:dyDescent="0.35">
      <c r="A727" s="56"/>
      <c r="B727" s="57"/>
      <c r="C727" s="39"/>
      <c r="D727" s="39"/>
      <c r="E727" s="39"/>
      <c r="F727" s="86"/>
    </row>
    <row r="728" spans="1:6" ht="21" thickBot="1" x14ac:dyDescent="0.4">
      <c r="A728" s="170" t="s">
        <v>64</v>
      </c>
      <c r="B728" s="171"/>
      <c r="C728" s="171"/>
      <c r="D728" s="171"/>
      <c r="E728" s="171"/>
      <c r="F728" s="86"/>
    </row>
    <row r="729" spans="1:6" ht="13.15" customHeight="1" x14ac:dyDescent="0.35">
      <c r="A729" s="61"/>
      <c r="B729" s="62" t="s">
        <v>69</v>
      </c>
      <c r="C729" s="62" t="s">
        <v>68</v>
      </c>
      <c r="D729" s="62" t="s">
        <v>67</v>
      </c>
      <c r="E729" s="62" t="s">
        <v>66</v>
      </c>
      <c r="F729" s="86"/>
    </row>
    <row r="730" spans="1:6" ht="18.399999999999999" customHeight="1" x14ac:dyDescent="0.35">
      <c r="A730" s="56" t="s">
        <v>0</v>
      </c>
      <c r="B730" s="39">
        <v>451331</v>
      </c>
      <c r="C730" s="39">
        <v>68786</v>
      </c>
      <c r="D730" s="39">
        <v>109578</v>
      </c>
      <c r="E730" s="39">
        <v>629695</v>
      </c>
      <c r="F730" s="86"/>
    </row>
    <row r="731" spans="1:6" ht="7.9" customHeight="1" x14ac:dyDescent="0.35">
      <c r="A731" s="53"/>
      <c r="B731" s="36"/>
      <c r="C731" s="26"/>
      <c r="D731" s="26"/>
      <c r="E731" s="26"/>
      <c r="F731" s="86"/>
    </row>
    <row r="732" spans="1:6" ht="21" thickBot="1" x14ac:dyDescent="0.4">
      <c r="A732" s="170" t="s">
        <v>65</v>
      </c>
      <c r="B732" s="171"/>
      <c r="C732" s="171"/>
      <c r="D732" s="171"/>
      <c r="E732" s="171"/>
      <c r="F732" s="176"/>
    </row>
    <row r="733" spans="1:6" x14ac:dyDescent="0.35">
      <c r="A733" s="60" t="s">
        <v>2</v>
      </c>
      <c r="B733" s="225" t="s">
        <v>3</v>
      </c>
      <c r="C733" s="225" t="s">
        <v>36</v>
      </c>
      <c r="D733" s="225" t="s">
        <v>5</v>
      </c>
      <c r="E733" s="225" t="s">
        <v>6</v>
      </c>
      <c r="F733" s="225" t="s">
        <v>614</v>
      </c>
    </row>
    <row r="734" spans="1:6" x14ac:dyDescent="0.35">
      <c r="A734" s="236" t="s">
        <v>7</v>
      </c>
      <c r="B734" s="38"/>
      <c r="C734" s="38"/>
      <c r="D734" s="38"/>
      <c r="E734" s="38">
        <v>107.42883091575401</v>
      </c>
      <c r="F734" s="38"/>
    </row>
    <row r="735" spans="1:6" x14ac:dyDescent="0.35">
      <c r="A735" s="236" t="s">
        <v>8</v>
      </c>
      <c r="B735" s="38">
        <v>81.250902027272801</v>
      </c>
      <c r="C735" s="38"/>
      <c r="D735" s="38"/>
      <c r="E735" s="38"/>
      <c r="F735" s="38"/>
    </row>
    <row r="736" spans="1:6" x14ac:dyDescent="0.35">
      <c r="A736" s="236" t="s">
        <v>9</v>
      </c>
      <c r="B736" s="38">
        <v>170.19741864521299</v>
      </c>
      <c r="C736" s="38"/>
      <c r="D736" s="38"/>
      <c r="E736" s="38"/>
      <c r="F736" s="38"/>
    </row>
    <row r="737" spans="1:6" x14ac:dyDescent="0.35">
      <c r="A737" s="236" t="s">
        <v>70</v>
      </c>
      <c r="B737" s="38"/>
      <c r="C737" s="38">
        <v>4457.3288615982701</v>
      </c>
      <c r="D737" s="38"/>
      <c r="E737" s="38"/>
      <c r="F737" s="38">
        <f>C737</f>
        <v>4457.3288615982701</v>
      </c>
    </row>
    <row r="738" spans="1:6" x14ac:dyDescent="0.35">
      <c r="A738" s="236" t="s">
        <v>71</v>
      </c>
      <c r="B738" s="38"/>
      <c r="C738" s="38">
        <v>3228.49827298436</v>
      </c>
      <c r="D738" s="38"/>
      <c r="E738" s="38"/>
      <c r="F738" s="38"/>
    </row>
    <row r="739" spans="1:6" x14ac:dyDescent="0.35">
      <c r="A739" s="236" t="s">
        <v>72</v>
      </c>
      <c r="B739" s="38"/>
      <c r="C739" s="38">
        <v>76.809750167403195</v>
      </c>
      <c r="D739" s="38"/>
      <c r="E739" s="38"/>
      <c r="F739" s="38">
        <f>C739</f>
        <v>76.809750167403195</v>
      </c>
    </row>
    <row r="740" spans="1:6" x14ac:dyDescent="0.35">
      <c r="A740" s="236" t="s">
        <v>73</v>
      </c>
      <c r="B740" s="38"/>
      <c r="C740" s="38">
        <v>701.02297988090697</v>
      </c>
      <c r="D740" s="38"/>
      <c r="E740" s="38"/>
      <c r="F740" s="38">
        <f>C740</f>
        <v>701.02297988090697</v>
      </c>
    </row>
    <row r="741" spans="1:6" x14ac:dyDescent="0.35">
      <c r="A741" s="236" t="s">
        <v>74</v>
      </c>
      <c r="B741" s="38"/>
      <c r="C741" s="38">
        <v>24.921667427970402</v>
      </c>
      <c r="D741" s="38"/>
      <c r="E741" s="38"/>
      <c r="F741" s="38">
        <f>C741</f>
        <v>24.921667427970402</v>
      </c>
    </row>
    <row r="742" spans="1:6" x14ac:dyDescent="0.35">
      <c r="A742" s="236" t="s">
        <v>10</v>
      </c>
      <c r="B742" s="38"/>
      <c r="C742" s="38"/>
      <c r="D742" s="38"/>
      <c r="E742" s="38">
        <v>1548.0884883165199</v>
      </c>
      <c r="F742" s="38"/>
    </row>
    <row r="743" spans="1:6" x14ac:dyDescent="0.35">
      <c r="A743" s="236" t="s">
        <v>11</v>
      </c>
      <c r="B743" s="38"/>
      <c r="C743" s="38"/>
      <c r="D743" s="38">
        <v>11034.7179961457</v>
      </c>
      <c r="E743" s="38"/>
      <c r="F743" s="38">
        <f>D743/3</f>
        <v>3678.2393320485667</v>
      </c>
    </row>
    <row r="744" spans="1:6" x14ac:dyDescent="0.35">
      <c r="A744" s="236" t="s">
        <v>12</v>
      </c>
      <c r="B744" s="38"/>
      <c r="C744" s="38"/>
      <c r="D744" s="38">
        <v>1253.4372948483001</v>
      </c>
      <c r="E744" s="38"/>
      <c r="F744" s="38">
        <f>D744</f>
        <v>1253.4372948483001</v>
      </c>
    </row>
    <row r="745" spans="1:6" x14ac:dyDescent="0.35">
      <c r="A745" s="236" t="s">
        <v>13</v>
      </c>
      <c r="B745" s="38"/>
      <c r="C745" s="38"/>
      <c r="D745" s="38">
        <v>435.69364997814199</v>
      </c>
      <c r="E745" s="38"/>
      <c r="F745" s="38">
        <f>D745</f>
        <v>435.69364997814199</v>
      </c>
    </row>
    <row r="746" spans="1:6" x14ac:dyDescent="0.35">
      <c r="A746" s="236" t="s">
        <v>14</v>
      </c>
      <c r="B746" s="38"/>
      <c r="C746" s="38"/>
      <c r="D746" s="38">
        <v>178.59607672109701</v>
      </c>
      <c r="E746" s="38"/>
      <c r="F746" s="38"/>
    </row>
    <row r="747" spans="1:6" x14ac:dyDescent="0.35">
      <c r="A747" s="236" t="s">
        <v>15</v>
      </c>
      <c r="B747" s="38"/>
      <c r="C747" s="38"/>
      <c r="D747" s="38">
        <v>272.846772994297</v>
      </c>
      <c r="E747" s="38"/>
      <c r="F747" s="38">
        <f>D747</f>
        <v>272.846772994297</v>
      </c>
    </row>
    <row r="748" spans="1:6" x14ac:dyDescent="0.35">
      <c r="A748" s="56" t="s">
        <v>0</v>
      </c>
      <c r="B748" s="39">
        <f>SUM(B734:B747)</f>
        <v>251.44832067248581</v>
      </c>
      <c r="C748" s="39">
        <f t="shared" ref="C748:E748" si="52">SUM(C734:C747)</f>
        <v>8488.5815320589118</v>
      </c>
      <c r="D748" s="39">
        <f t="shared" si="52"/>
        <v>13175.291790687535</v>
      </c>
      <c r="E748" s="39">
        <f t="shared" si="52"/>
        <v>1655.5173192322738</v>
      </c>
      <c r="F748" s="39">
        <f>SUM(F734:F747)</f>
        <v>10900.300308943855</v>
      </c>
    </row>
    <row r="750" spans="1:6" x14ac:dyDescent="0.35">
      <c r="A750" s="304" t="s">
        <v>644</v>
      </c>
      <c r="B750" s="304"/>
      <c r="C750" s="304"/>
      <c r="D750" s="304"/>
      <c r="E750" s="157" t="s">
        <v>780</v>
      </c>
      <c r="F750" s="178"/>
    </row>
    <row r="751" spans="1:6" ht="20.5" x14ac:dyDescent="0.35">
      <c r="A751" s="119" t="s">
        <v>734</v>
      </c>
      <c r="B751" s="119" t="s">
        <v>620</v>
      </c>
      <c r="C751" s="101" t="s">
        <v>641</v>
      </c>
      <c r="D751" s="101" t="s">
        <v>642</v>
      </c>
      <c r="E751" s="86"/>
      <c r="F751" s="178"/>
    </row>
    <row r="752" spans="1:6" x14ac:dyDescent="0.35">
      <c r="A752" s="40" t="s">
        <v>733</v>
      </c>
      <c r="B752" s="192">
        <f>B714</f>
        <v>9365</v>
      </c>
      <c r="C752" s="112">
        <v>382</v>
      </c>
      <c r="D752" s="112">
        <f>B752/C752</f>
        <v>24.515706806282722</v>
      </c>
      <c r="E752" s="163" t="s">
        <v>782</v>
      </c>
      <c r="F752" s="178"/>
    </row>
    <row r="753" spans="1:6" ht="19.5" customHeight="1" x14ac:dyDescent="0.35">
      <c r="A753" s="66" t="s">
        <v>53</v>
      </c>
      <c r="B753" s="218">
        <f>SUM(B752:B752)</f>
        <v>9365</v>
      </c>
      <c r="C753" s="218"/>
      <c r="D753" s="218">
        <f>SUM(D752:D752)</f>
        <v>24.515706806282722</v>
      </c>
      <c r="F753" s="178"/>
    </row>
    <row r="754" spans="1:6" x14ac:dyDescent="0.35">
      <c r="A754" s="148"/>
      <c r="B754" s="193"/>
      <c r="C754" s="194"/>
      <c r="D754" s="195"/>
      <c r="E754" s="196"/>
      <c r="F754" s="87"/>
    </row>
    <row r="755" spans="1:6" ht="15" thickBot="1" x14ac:dyDescent="0.4">
      <c r="A755" s="170" t="s">
        <v>60</v>
      </c>
      <c r="B755" s="171"/>
      <c r="C755" s="171"/>
      <c r="D755" s="171"/>
      <c r="E755" s="171"/>
      <c r="F755" s="87"/>
    </row>
    <row r="756" spans="1:6" x14ac:dyDescent="0.35">
      <c r="A756" s="60" t="s">
        <v>42</v>
      </c>
      <c r="B756" s="60" t="s">
        <v>1</v>
      </c>
      <c r="C756" s="60" t="s">
        <v>61</v>
      </c>
      <c r="D756" s="60" t="s">
        <v>62</v>
      </c>
      <c r="E756" s="60" t="s">
        <v>63</v>
      </c>
      <c r="F756" s="87"/>
    </row>
    <row r="757" spans="1:6" ht="14.75" customHeight="1" x14ac:dyDescent="0.35">
      <c r="A757" s="239" t="s">
        <v>39</v>
      </c>
      <c r="B757" s="55">
        <v>25</v>
      </c>
      <c r="C757" s="38">
        <v>829069.63819650805</v>
      </c>
      <c r="D757" s="38">
        <v>1103325.5238399999</v>
      </c>
      <c r="E757" s="38">
        <v>1820753.73708826</v>
      </c>
      <c r="F757" s="87"/>
    </row>
    <row r="758" spans="1:6" ht="14.75" customHeight="1" x14ac:dyDescent="0.35">
      <c r="A758" s="239" t="s">
        <v>40</v>
      </c>
      <c r="B758" s="55">
        <v>3.61794263478569</v>
      </c>
      <c r="C758" s="38">
        <v>182892.352898888</v>
      </c>
      <c r="D758" s="38">
        <v>303831.935391045</v>
      </c>
      <c r="E758" s="38">
        <v>523836.00554525701</v>
      </c>
      <c r="F758" s="86"/>
    </row>
    <row r="759" spans="1:6" ht="14.75" customHeight="1" x14ac:dyDescent="0.35">
      <c r="A759" s="239" t="s">
        <v>41</v>
      </c>
      <c r="B759" s="55">
        <v>4.93735107197256</v>
      </c>
      <c r="C759" s="38">
        <v>207489.70338107899</v>
      </c>
      <c r="D759" s="38">
        <v>361011.25418725598</v>
      </c>
      <c r="E759" s="38">
        <v>616130.84064177203</v>
      </c>
      <c r="F759" s="86"/>
    </row>
    <row r="760" spans="1:6" ht="14.75" customHeight="1" x14ac:dyDescent="0.35">
      <c r="A760" s="56" t="s">
        <v>38</v>
      </c>
      <c r="B760" s="58">
        <v>34.56</v>
      </c>
      <c r="C760" s="39">
        <f>SUM(C757:C759)</f>
        <v>1219451.694476475</v>
      </c>
      <c r="D760" s="39">
        <f t="shared" ref="D760:E760" si="53">SUM(D757:D759)</f>
        <v>1768168.7134183007</v>
      </c>
      <c r="E760" s="39">
        <f t="shared" si="53"/>
        <v>2960720.5832752888</v>
      </c>
      <c r="F760" s="86"/>
    </row>
    <row r="761" spans="1:6" ht="20.5" x14ac:dyDescent="0.35">
      <c r="A761" s="56"/>
      <c r="B761" s="57"/>
      <c r="C761" s="39"/>
      <c r="D761" s="39"/>
      <c r="E761" s="39"/>
      <c r="F761" s="86"/>
    </row>
    <row r="762" spans="1:6" ht="21" thickBot="1" x14ac:dyDescent="0.4">
      <c r="A762" s="170" t="s">
        <v>64</v>
      </c>
      <c r="B762" s="171"/>
      <c r="C762" s="171"/>
      <c r="D762" s="171"/>
      <c r="E762" s="171"/>
      <c r="F762" s="86"/>
    </row>
    <row r="763" spans="1:6" ht="20.5" x14ac:dyDescent="0.35">
      <c r="A763" s="61"/>
      <c r="B763" s="62" t="s">
        <v>69</v>
      </c>
      <c r="C763" s="62" t="s">
        <v>68</v>
      </c>
      <c r="D763" s="62" t="s">
        <v>67</v>
      </c>
      <c r="E763" s="62" t="s">
        <v>66</v>
      </c>
      <c r="F763" s="86"/>
    </row>
    <row r="764" spans="1:6" ht="15.4" customHeight="1" x14ac:dyDescent="0.35">
      <c r="A764" s="56" t="s">
        <v>0</v>
      </c>
      <c r="B764" s="39">
        <v>716154</v>
      </c>
      <c r="C764" s="39">
        <v>154308</v>
      </c>
      <c r="D764" s="39">
        <v>181935</v>
      </c>
      <c r="E764" s="39">
        <v>1052396</v>
      </c>
      <c r="F764" s="86"/>
    </row>
    <row r="765" spans="1:6" ht="9.4" customHeight="1" x14ac:dyDescent="0.35">
      <c r="A765" s="53"/>
      <c r="B765" s="36"/>
      <c r="C765" s="26"/>
      <c r="D765" s="26"/>
      <c r="E765" s="26"/>
      <c r="F765" s="86"/>
    </row>
    <row r="766" spans="1:6" ht="21" thickBot="1" x14ac:dyDescent="0.4">
      <c r="A766" s="170" t="s">
        <v>65</v>
      </c>
      <c r="B766" s="171"/>
      <c r="C766" s="171"/>
      <c r="D766" s="171"/>
      <c r="E766" s="171"/>
      <c r="F766" s="176"/>
    </row>
    <row r="767" spans="1:6" x14ac:dyDescent="0.35">
      <c r="A767" s="60" t="s">
        <v>2</v>
      </c>
      <c r="B767" s="60" t="s">
        <v>3</v>
      </c>
      <c r="C767" s="60" t="s">
        <v>36</v>
      </c>
      <c r="D767" s="60" t="s">
        <v>5</v>
      </c>
      <c r="E767" s="60" t="s">
        <v>6</v>
      </c>
      <c r="F767" s="60" t="s">
        <v>614</v>
      </c>
    </row>
    <row r="768" spans="1:6" x14ac:dyDescent="0.35">
      <c r="A768" s="239" t="s">
        <v>7</v>
      </c>
      <c r="B768" s="38"/>
      <c r="C768" s="38"/>
      <c r="D768" s="38"/>
      <c r="E768" s="38">
        <v>95.404972438234907</v>
      </c>
      <c r="F768" s="38"/>
    </row>
    <row r="769" spans="1:6" x14ac:dyDescent="0.35">
      <c r="A769" s="239" t="s">
        <v>8</v>
      </c>
      <c r="B769" s="38">
        <v>128.925535514622</v>
      </c>
      <c r="C769" s="38"/>
      <c r="D769" s="38"/>
      <c r="E769" s="38"/>
      <c r="F769" s="38"/>
    </row>
    <row r="770" spans="1:6" x14ac:dyDescent="0.35">
      <c r="A770" s="239" t="s">
        <v>9</v>
      </c>
      <c r="B770" s="38">
        <v>270.06217540748497</v>
      </c>
      <c r="C770" s="38"/>
      <c r="D770" s="38"/>
      <c r="E770" s="38"/>
      <c r="F770" s="38"/>
    </row>
    <row r="771" spans="1:6" x14ac:dyDescent="0.35">
      <c r="A771" s="239" t="s">
        <v>70</v>
      </c>
      <c r="B771" s="38"/>
      <c r="C771" s="38">
        <v>71098.761741857903</v>
      </c>
      <c r="D771" s="38"/>
      <c r="E771" s="38"/>
      <c r="F771" s="38">
        <f>C771</f>
        <v>71098.761741857903</v>
      </c>
    </row>
    <row r="772" spans="1:6" x14ac:dyDescent="0.35">
      <c r="A772" s="239" t="s">
        <v>71</v>
      </c>
      <c r="B772" s="38"/>
      <c r="C772" s="38">
        <v>51497.7143127733</v>
      </c>
      <c r="D772" s="38"/>
      <c r="E772" s="38"/>
      <c r="F772" s="38"/>
    </row>
    <row r="773" spans="1:6" x14ac:dyDescent="0.35">
      <c r="A773" s="239" t="s">
        <v>72</v>
      </c>
      <c r="B773" s="38"/>
      <c r="C773" s="38">
        <v>1225.1907555477901</v>
      </c>
      <c r="D773" s="38"/>
      <c r="E773" s="38"/>
      <c r="F773" s="38">
        <f>C773</f>
        <v>1225.1907555477901</v>
      </c>
    </row>
    <row r="774" spans="1:6" x14ac:dyDescent="0.35">
      <c r="A774" s="239" t="s">
        <v>73</v>
      </c>
      <c r="B774" s="38"/>
      <c r="C774" s="38">
        <v>11182.0044700791</v>
      </c>
      <c r="D774" s="38"/>
      <c r="E774" s="38"/>
      <c r="F774" s="38">
        <f>C774</f>
        <v>11182.0044700791</v>
      </c>
    </row>
    <row r="775" spans="1:6" x14ac:dyDescent="0.35">
      <c r="A775" s="239" t="s">
        <v>74</v>
      </c>
      <c r="B775" s="38"/>
      <c r="C775" s="38">
        <v>397.52502793772999</v>
      </c>
      <c r="D775" s="38"/>
      <c r="E775" s="38"/>
      <c r="F775" s="38">
        <f>C775</f>
        <v>397.52502793772999</v>
      </c>
    </row>
    <row r="776" spans="1:6" x14ac:dyDescent="0.35">
      <c r="A776" s="239" t="s">
        <v>10</v>
      </c>
      <c r="B776" s="38"/>
      <c r="C776" s="38"/>
      <c r="D776" s="38"/>
      <c r="E776" s="38">
        <v>1374.82042115129</v>
      </c>
      <c r="F776" s="38"/>
    </row>
    <row r="777" spans="1:6" x14ac:dyDescent="0.35">
      <c r="A777" s="239" t="s">
        <v>11</v>
      </c>
      <c r="B777" s="38"/>
      <c r="C777" s="38"/>
      <c r="D777" s="38">
        <v>17169.750966016501</v>
      </c>
      <c r="E777" s="38"/>
      <c r="F777" s="38">
        <f>D777/3</f>
        <v>5723.2503220055005</v>
      </c>
    </row>
    <row r="778" spans="1:6" x14ac:dyDescent="0.35">
      <c r="A778" s="239" t="s">
        <v>12</v>
      </c>
      <c r="B778" s="38"/>
      <c r="C778" s="38"/>
      <c r="D778" s="38">
        <v>1950.3175570595199</v>
      </c>
      <c r="E778" s="38"/>
      <c r="F778" s="38">
        <f>D778</f>
        <v>1950.3175570595199</v>
      </c>
    </row>
    <row r="779" spans="1:6" x14ac:dyDescent="0.35">
      <c r="A779" s="239" t="s">
        <v>13</v>
      </c>
      <c r="B779" s="38"/>
      <c r="C779" s="38"/>
      <c r="D779" s="38">
        <v>677.92861249337705</v>
      </c>
      <c r="E779" s="38"/>
      <c r="F779" s="38">
        <f>D779</f>
        <v>677.92861249337705</v>
      </c>
    </row>
    <row r="780" spans="1:6" x14ac:dyDescent="0.35">
      <c r="A780" s="239" t="s">
        <v>14</v>
      </c>
      <c r="B780" s="38"/>
      <c r="C780" s="38"/>
      <c r="D780" s="38">
        <v>277.89112689047403</v>
      </c>
      <c r="E780" s="38"/>
      <c r="F780" s="38"/>
    </row>
    <row r="781" spans="1:6" x14ac:dyDescent="0.35">
      <c r="A781" s="239" t="s">
        <v>15</v>
      </c>
      <c r="B781" s="38"/>
      <c r="C781" s="38"/>
      <c r="D781" s="38">
        <v>424.542884051069</v>
      </c>
      <c r="E781" s="38"/>
      <c r="F781" s="38">
        <f>D781</f>
        <v>424.542884051069</v>
      </c>
    </row>
    <row r="782" spans="1:6" x14ac:dyDescent="0.35">
      <c r="A782" s="56" t="s">
        <v>0</v>
      </c>
      <c r="B782" s="39">
        <f>SUM(B768:B781)</f>
        <v>398.987710922107</v>
      </c>
      <c r="C782" s="39">
        <f t="shared" ref="C782:E782" si="54">SUM(C768:C781)</f>
        <v>135401.19630819582</v>
      </c>
      <c r="D782" s="39">
        <f t="shared" si="54"/>
        <v>20500.431146510942</v>
      </c>
      <c r="E782" s="39">
        <f t="shared" si="54"/>
        <v>1470.2253935895249</v>
      </c>
      <c r="F782" s="39">
        <f>SUM(F768:F781)</f>
        <v>92679.521371032009</v>
      </c>
    </row>
    <row r="784" spans="1:6" ht="15" thickBot="1" x14ac:dyDescent="0.4"/>
    <row r="785" spans="1:6" x14ac:dyDescent="0.35">
      <c r="A785" s="314" t="s">
        <v>848</v>
      </c>
      <c r="B785" s="315"/>
      <c r="C785" s="315"/>
      <c r="D785" s="315"/>
      <c r="E785" s="315"/>
      <c r="F785" s="316"/>
    </row>
    <row r="786" spans="1:6" ht="15" thickBot="1" x14ac:dyDescent="0.4">
      <c r="A786" s="317"/>
      <c r="B786" s="318"/>
      <c r="C786" s="318"/>
      <c r="D786" s="318"/>
      <c r="E786" s="318"/>
      <c r="F786" s="319"/>
    </row>
    <row r="787" spans="1:6" ht="13.9" customHeight="1" x14ac:dyDescent="0.35">
      <c r="A787" s="86"/>
      <c r="B787" s="86"/>
      <c r="C787" s="86"/>
      <c r="D787" s="86"/>
      <c r="E787" s="86"/>
      <c r="F787" s="86"/>
    </row>
    <row r="788" spans="1:6" ht="16.149999999999999" customHeight="1" x14ac:dyDescent="0.35">
      <c r="A788" s="224" t="s">
        <v>817</v>
      </c>
      <c r="C788" s="86"/>
      <c r="D788" s="86"/>
      <c r="E788" s="86"/>
      <c r="F788" s="86"/>
    </row>
    <row r="789" spans="1:6" ht="16.149999999999999" customHeight="1" x14ac:dyDescent="0.35">
      <c r="A789" s="312" t="s">
        <v>849</v>
      </c>
      <c r="B789" s="313"/>
      <c r="C789" s="86"/>
      <c r="D789" s="86"/>
      <c r="E789" s="86"/>
      <c r="F789" s="86"/>
    </row>
    <row r="790" spans="1:6" ht="15" thickBot="1" x14ac:dyDescent="0.4"/>
    <row r="791" spans="1:6" ht="15" thickBot="1" x14ac:dyDescent="0.4">
      <c r="A791" s="44" t="s">
        <v>850</v>
      </c>
      <c r="B791" s="45" t="s">
        <v>45</v>
      </c>
      <c r="C791" s="45" t="s">
        <v>46</v>
      </c>
      <c r="D791" s="45" t="s">
        <v>47</v>
      </c>
    </row>
    <row r="792" spans="1:6" ht="15" thickBot="1" x14ac:dyDescent="0.4">
      <c r="A792" s="46" t="s">
        <v>0</v>
      </c>
      <c r="B792" s="47"/>
      <c r="C792" s="48">
        <v>113.31</v>
      </c>
      <c r="D792" s="49">
        <f>C792*36117</f>
        <v>4092417.27</v>
      </c>
    </row>
    <row r="793" spans="1:6" ht="15" thickBot="1" x14ac:dyDescent="0.4">
      <c r="A793" s="46" t="s">
        <v>48</v>
      </c>
      <c r="B793" s="50">
        <v>0.25</v>
      </c>
      <c r="C793" s="48">
        <f>C792*B793</f>
        <v>28.327500000000001</v>
      </c>
      <c r="D793" s="49">
        <f t="shared" ref="D793:D794" si="55">C793*36117</f>
        <v>1023104.3175</v>
      </c>
    </row>
    <row r="794" spans="1:6" ht="15" thickBot="1" x14ac:dyDescent="0.4">
      <c r="A794" s="46" t="s">
        <v>49</v>
      </c>
      <c r="B794" s="50">
        <v>0.08</v>
      </c>
      <c r="C794" s="48">
        <f>SUM(C792:C793)*B794</f>
        <v>11.331</v>
      </c>
      <c r="D794" s="49">
        <f t="shared" si="55"/>
        <v>409241.72699999996</v>
      </c>
    </row>
    <row r="795" spans="1:6" ht="15" thickBot="1" x14ac:dyDescent="0.4">
      <c r="A795" s="305" t="s">
        <v>50</v>
      </c>
      <c r="B795" s="306"/>
      <c r="C795" s="51">
        <f>SUM(C792:C794)</f>
        <v>152.96849999999998</v>
      </c>
      <c r="D795" s="52">
        <f>SUM(D792:D794)</f>
        <v>5524763.3145000003</v>
      </c>
    </row>
    <row r="796" spans="1:6" ht="15" thickBot="1" x14ac:dyDescent="0.4"/>
    <row r="797" spans="1:6" x14ac:dyDescent="0.35">
      <c r="A797" s="117" t="s">
        <v>639</v>
      </c>
      <c r="B797" s="118">
        <f>D795</f>
        <v>5524763.3145000003</v>
      </c>
      <c r="C797" s="150"/>
      <c r="D797" s="307" t="s">
        <v>846</v>
      </c>
      <c r="E797" s="307"/>
      <c r="F797" s="87"/>
    </row>
    <row r="798" spans="1:6" x14ac:dyDescent="0.35">
      <c r="A798" s="104"/>
      <c r="B798" s="104"/>
      <c r="C798" s="150"/>
      <c r="D798" s="87"/>
      <c r="E798" s="87"/>
      <c r="F798" s="87"/>
    </row>
    <row r="799" spans="1:6" ht="15" thickBot="1" x14ac:dyDescent="0.4">
      <c r="A799" s="170" t="s">
        <v>60</v>
      </c>
      <c r="B799" s="171"/>
      <c r="C799" s="171"/>
      <c r="D799" s="171"/>
      <c r="E799" s="171"/>
      <c r="F799" s="87"/>
    </row>
    <row r="800" spans="1:6" x14ac:dyDescent="0.35">
      <c r="A800" s="60" t="s">
        <v>42</v>
      </c>
      <c r="B800" s="60" t="s">
        <v>1</v>
      </c>
      <c r="C800" s="60" t="s">
        <v>61</v>
      </c>
      <c r="D800" s="60" t="s">
        <v>62</v>
      </c>
      <c r="E800" s="60" t="s">
        <v>63</v>
      </c>
      <c r="F800" s="87"/>
    </row>
    <row r="801" spans="1:6" ht="14.75" customHeight="1" x14ac:dyDescent="0.35">
      <c r="A801" s="239" t="s">
        <v>39</v>
      </c>
      <c r="B801" s="55">
        <v>39.867382431506499</v>
      </c>
      <c r="C801" s="38">
        <v>2365660.31279806</v>
      </c>
      <c r="D801" s="38">
        <v>3088520.7151965601</v>
      </c>
      <c r="E801" s="38">
        <v>5524763</v>
      </c>
      <c r="F801" s="87"/>
    </row>
    <row r="802" spans="1:6" ht="14.75" customHeight="1" x14ac:dyDescent="0.35">
      <c r="A802" s="239" t="s">
        <v>40</v>
      </c>
      <c r="B802" s="55">
        <v>7.6998279760564996</v>
      </c>
      <c r="C802" s="38">
        <v>435190.06814138399</v>
      </c>
      <c r="D802" s="38">
        <v>658769.38861724304</v>
      </c>
      <c r="E802" s="38">
        <v>1165301.4217894699</v>
      </c>
      <c r="F802" s="86"/>
    </row>
    <row r="803" spans="1:6" ht="14.75" customHeight="1" x14ac:dyDescent="0.35">
      <c r="A803" s="239" t="s">
        <v>41</v>
      </c>
      <c r="B803" s="55">
        <v>13.5886711213788</v>
      </c>
      <c r="C803" s="38">
        <v>570654.88601680798</v>
      </c>
      <c r="D803" s="38">
        <v>993789.24736924004</v>
      </c>
      <c r="E803" s="38">
        <v>1695348.67415449</v>
      </c>
      <c r="F803" s="86"/>
    </row>
    <row r="804" spans="1:6" ht="14.75" customHeight="1" x14ac:dyDescent="0.35">
      <c r="A804" s="56" t="s">
        <v>38</v>
      </c>
      <c r="B804" s="58">
        <v>61.16</v>
      </c>
      <c r="C804" s="39">
        <f>SUM(C801:C803)</f>
        <v>3371505.266956252</v>
      </c>
      <c r="D804" s="39">
        <f t="shared" ref="D804:E804" si="56">SUM(D801:D803)</f>
        <v>4741079.3511830438</v>
      </c>
      <c r="E804" s="39">
        <f t="shared" si="56"/>
        <v>8385413.0959439604</v>
      </c>
      <c r="F804" s="86"/>
    </row>
    <row r="805" spans="1:6" ht="13.15" customHeight="1" x14ac:dyDescent="0.35">
      <c r="A805" s="56"/>
      <c r="B805" s="57"/>
      <c r="C805" s="39"/>
      <c r="D805" s="39"/>
      <c r="E805" s="39"/>
      <c r="F805" s="86"/>
    </row>
    <row r="806" spans="1:6" ht="21" thickBot="1" x14ac:dyDescent="0.4">
      <c r="A806" s="170" t="s">
        <v>64</v>
      </c>
      <c r="B806" s="171"/>
      <c r="C806" s="171"/>
      <c r="D806" s="171"/>
      <c r="E806" s="171"/>
      <c r="F806" s="86"/>
    </row>
    <row r="807" spans="1:6" ht="15.4" customHeight="1" x14ac:dyDescent="0.35">
      <c r="A807" s="61"/>
      <c r="B807" s="62" t="s">
        <v>69</v>
      </c>
      <c r="C807" s="62" t="s">
        <v>68</v>
      </c>
      <c r="D807" s="62" t="s">
        <v>67</v>
      </c>
      <c r="E807" s="62" t="s">
        <v>66</v>
      </c>
      <c r="F807" s="86"/>
    </row>
    <row r="808" spans="1:6" ht="12.4" customHeight="1" x14ac:dyDescent="0.35">
      <c r="A808" s="56" t="s">
        <v>0</v>
      </c>
      <c r="B808" s="39">
        <v>1741173</v>
      </c>
      <c r="C808" s="39">
        <v>373962</v>
      </c>
      <c r="D808" s="39">
        <v>500361</v>
      </c>
      <c r="E808" s="39">
        <v>2615496</v>
      </c>
      <c r="F808" s="86"/>
    </row>
    <row r="809" spans="1:6" ht="10.9" customHeight="1" x14ac:dyDescent="0.35">
      <c r="A809" s="53"/>
      <c r="B809" s="36"/>
      <c r="C809" s="26"/>
      <c r="D809" s="26"/>
      <c r="E809" s="26"/>
      <c r="F809" s="86"/>
    </row>
    <row r="810" spans="1:6" ht="21" thickBot="1" x14ac:dyDescent="0.4">
      <c r="A810" s="170" t="s">
        <v>65</v>
      </c>
      <c r="B810" s="171"/>
      <c r="C810" s="171"/>
      <c r="D810" s="171"/>
      <c r="E810" s="171"/>
      <c r="F810" s="176"/>
    </row>
    <row r="811" spans="1:6" x14ac:dyDescent="0.35">
      <c r="A811" s="60" t="s">
        <v>2</v>
      </c>
      <c r="B811" s="60" t="s">
        <v>3</v>
      </c>
      <c r="C811" s="60" t="s">
        <v>36</v>
      </c>
      <c r="D811" s="60" t="s">
        <v>5</v>
      </c>
      <c r="E811" s="60" t="s">
        <v>6</v>
      </c>
      <c r="F811" s="60" t="s">
        <v>614</v>
      </c>
    </row>
    <row r="812" spans="1:6" x14ac:dyDescent="0.35">
      <c r="A812" s="239" t="s">
        <v>7</v>
      </c>
      <c r="B812" s="38"/>
      <c r="C812" s="38"/>
      <c r="D812" s="38"/>
      <c r="E812" s="38">
        <v>545.74003886168805</v>
      </c>
      <c r="F812" s="38"/>
    </row>
    <row r="813" spans="1:6" x14ac:dyDescent="0.35">
      <c r="A813" s="239" t="s">
        <v>8</v>
      </c>
      <c r="B813" s="38">
        <v>313.45461260587302</v>
      </c>
      <c r="C813" s="38"/>
      <c r="D813" s="38"/>
      <c r="E813" s="38"/>
      <c r="F813" s="38"/>
    </row>
    <row r="814" spans="1:6" x14ac:dyDescent="0.35">
      <c r="A814" s="239" t="s">
        <v>9</v>
      </c>
      <c r="B814" s="38">
        <v>656.59784200267597</v>
      </c>
      <c r="C814" s="38"/>
      <c r="D814" s="38"/>
      <c r="E814" s="38"/>
      <c r="F814" s="38"/>
    </row>
    <row r="815" spans="1:6" x14ac:dyDescent="0.35">
      <c r="A815" s="239" t="s">
        <v>70</v>
      </c>
      <c r="B815" s="38"/>
      <c r="C815" s="38">
        <v>14814.710184895101</v>
      </c>
      <c r="D815" s="38"/>
      <c r="E815" s="38"/>
      <c r="F815" s="38">
        <f>C815</f>
        <v>14814.710184895101</v>
      </c>
    </row>
    <row r="816" spans="1:6" x14ac:dyDescent="0.35">
      <c r="A816" s="239" t="s">
        <v>71</v>
      </c>
      <c r="B816" s="38"/>
      <c r="C816" s="38">
        <v>10730.4784613806</v>
      </c>
      <c r="D816" s="38"/>
      <c r="E816" s="38"/>
      <c r="F816" s="38"/>
    </row>
    <row r="817" spans="1:6" x14ac:dyDescent="0.35">
      <c r="A817" s="239" t="s">
        <v>72</v>
      </c>
      <c r="B817" s="38"/>
      <c r="C817" s="38">
        <v>255.290615767872</v>
      </c>
      <c r="D817" s="38"/>
      <c r="E817" s="38"/>
      <c r="F817" s="38">
        <f>C817</f>
        <v>255.290615767872</v>
      </c>
    </row>
    <row r="818" spans="1:6" x14ac:dyDescent="0.35">
      <c r="A818" s="239" t="s">
        <v>73</v>
      </c>
      <c r="B818" s="38"/>
      <c r="C818" s="38">
        <v>2329.97246268859</v>
      </c>
      <c r="D818" s="38"/>
      <c r="E818" s="38"/>
      <c r="F818" s="38">
        <f>C818</f>
        <v>2329.97246268859</v>
      </c>
    </row>
    <row r="819" spans="1:6" x14ac:dyDescent="0.35">
      <c r="A819" s="239" t="s">
        <v>74</v>
      </c>
      <c r="B819" s="38"/>
      <c r="C819" s="38">
        <v>82.831513846459004</v>
      </c>
      <c r="D819" s="38"/>
      <c r="E819" s="38"/>
      <c r="F819" s="38">
        <f>C819</f>
        <v>82.831513846459004</v>
      </c>
    </row>
    <row r="820" spans="1:6" x14ac:dyDescent="0.35">
      <c r="A820" s="239" t="s">
        <v>10</v>
      </c>
      <c r="B820" s="38"/>
      <c r="C820" s="38"/>
      <c r="D820" s="38"/>
      <c r="E820" s="38">
        <v>7864.3128444702297</v>
      </c>
      <c r="F820" s="38"/>
    </row>
    <row r="821" spans="1:6" x14ac:dyDescent="0.35">
      <c r="A821" s="239" t="s">
        <v>11</v>
      </c>
      <c r="B821" s="38"/>
      <c r="C821" s="38"/>
      <c r="D821" s="38">
        <v>49510.027418020101</v>
      </c>
      <c r="E821" s="38"/>
      <c r="F821" s="38">
        <f>D821/3</f>
        <v>16503.342472673368</v>
      </c>
    </row>
    <row r="822" spans="1:6" x14ac:dyDescent="0.35">
      <c r="A822" s="239" t="s">
        <v>12</v>
      </c>
      <c r="B822" s="38"/>
      <c r="C822" s="38"/>
      <c r="D822" s="38">
        <v>5623.86047428047</v>
      </c>
      <c r="E822" s="38"/>
      <c r="F822" s="38">
        <f>D822</f>
        <v>5623.86047428047</v>
      </c>
    </row>
    <row r="823" spans="1:6" x14ac:dyDescent="0.35">
      <c r="A823" s="239" t="s">
        <v>13</v>
      </c>
      <c r="B823" s="38"/>
      <c r="C823" s="38"/>
      <c r="D823" s="38">
        <v>1954.84867754221</v>
      </c>
      <c r="E823" s="38"/>
      <c r="F823" s="38">
        <f>D823</f>
        <v>1954.84867754221</v>
      </c>
    </row>
    <row r="824" spans="1:6" x14ac:dyDescent="0.35">
      <c r="A824" s="239" t="s">
        <v>14</v>
      </c>
      <c r="B824" s="38"/>
      <c r="C824" s="38"/>
      <c r="D824" s="38">
        <v>801.316091390069</v>
      </c>
      <c r="E824" s="38"/>
      <c r="F824" s="38"/>
    </row>
    <row r="825" spans="1:6" x14ac:dyDescent="0.35">
      <c r="A825" s="239" t="s">
        <v>15</v>
      </c>
      <c r="B825" s="38"/>
      <c r="C825" s="38"/>
      <c r="D825" s="38">
        <v>1224.1954272764999</v>
      </c>
      <c r="E825" s="38"/>
      <c r="F825" s="38">
        <f>D825</f>
        <v>1224.1954272764999</v>
      </c>
    </row>
    <row r="826" spans="1:6" x14ac:dyDescent="0.35">
      <c r="A826" s="56" t="s">
        <v>0</v>
      </c>
      <c r="B826" s="39">
        <f>SUM(B812:B825)</f>
        <v>970.05245460854894</v>
      </c>
      <c r="C826" s="39">
        <f t="shared" ref="C826:E826" si="57">SUM(C812:C825)</f>
        <v>28213.283238578628</v>
      </c>
      <c r="D826" s="39">
        <f t="shared" si="57"/>
        <v>59114.248088509354</v>
      </c>
      <c r="E826" s="39">
        <f t="shared" si="57"/>
        <v>8410.0528833319186</v>
      </c>
      <c r="F826" s="39">
        <f>SUM(F812:F825)</f>
        <v>42789.051828970572</v>
      </c>
    </row>
    <row r="828" spans="1:6" x14ac:dyDescent="0.35">
      <c r="A828" s="304" t="s">
        <v>644</v>
      </c>
      <c r="B828" s="304"/>
      <c r="C828" s="304"/>
      <c r="D828" s="304"/>
      <c r="E828" s="157" t="s">
        <v>780</v>
      </c>
      <c r="F828" s="178"/>
    </row>
    <row r="829" spans="1:6" ht="16.899999999999999" customHeight="1" x14ac:dyDescent="0.35">
      <c r="A829" s="119" t="s">
        <v>734</v>
      </c>
      <c r="B829" s="238" t="s">
        <v>620</v>
      </c>
      <c r="C829" s="101" t="s">
        <v>641</v>
      </c>
      <c r="D829" s="101" t="s">
        <v>642</v>
      </c>
      <c r="E829" s="86"/>
      <c r="F829" s="178"/>
    </row>
    <row r="830" spans="1:6" x14ac:dyDescent="0.35">
      <c r="A830" s="40" t="s">
        <v>851</v>
      </c>
      <c r="B830" s="192">
        <v>36117</v>
      </c>
      <c r="C830" s="112">
        <v>400</v>
      </c>
      <c r="D830" s="112">
        <f>B830/C830</f>
        <v>90.292500000000004</v>
      </c>
      <c r="E830" s="163" t="s">
        <v>782</v>
      </c>
      <c r="F830" s="178"/>
    </row>
    <row r="831" spans="1:6" x14ac:dyDescent="0.35">
      <c r="A831" s="66" t="s">
        <v>53</v>
      </c>
      <c r="B831" s="218">
        <f>SUM(B830:B830)</f>
        <v>36117</v>
      </c>
      <c r="C831" s="218"/>
      <c r="D831" s="218">
        <f>SUM(D830:D830)</f>
        <v>90.292500000000004</v>
      </c>
      <c r="F831" s="178"/>
    </row>
    <row r="832" spans="1:6" x14ac:dyDescent="0.35">
      <c r="A832" s="148"/>
      <c r="B832" s="193"/>
      <c r="C832" s="194"/>
      <c r="D832" s="195"/>
      <c r="E832" s="196"/>
      <c r="F832" s="87"/>
    </row>
    <row r="833" spans="1:6" ht="15" thickBot="1" x14ac:dyDescent="0.4">
      <c r="A833" s="170" t="s">
        <v>60</v>
      </c>
      <c r="B833" s="171"/>
      <c r="C833" s="171"/>
      <c r="D833" s="171"/>
      <c r="E833" s="171"/>
      <c r="F833" s="87"/>
    </row>
    <row r="834" spans="1:6" x14ac:dyDescent="0.35">
      <c r="A834" s="60" t="s">
        <v>42</v>
      </c>
      <c r="B834" s="60" t="s">
        <v>1</v>
      </c>
      <c r="C834" s="60" t="s">
        <v>61</v>
      </c>
      <c r="D834" s="60" t="s">
        <v>62</v>
      </c>
      <c r="E834" s="60" t="s">
        <v>63</v>
      </c>
      <c r="F834" s="87"/>
    </row>
    <row r="835" spans="1:6" x14ac:dyDescent="0.35">
      <c r="A835" s="240" t="s">
        <v>39</v>
      </c>
      <c r="B835" s="55">
        <v>90</v>
      </c>
      <c r="C835" s="38">
        <v>3015334.6011646199</v>
      </c>
      <c r="D835" s="38">
        <v>4044381.86551349</v>
      </c>
      <c r="E835" s="38">
        <v>6727361.9157885797</v>
      </c>
      <c r="F835" s="87"/>
    </row>
    <row r="836" spans="1:6" ht="13.25" customHeight="1" x14ac:dyDescent="0.35">
      <c r="A836" s="240" t="s">
        <v>40</v>
      </c>
      <c r="B836" s="55">
        <v>13.515906668434701</v>
      </c>
      <c r="C836" s="38">
        <v>679166.00585542305</v>
      </c>
      <c r="D836" s="38">
        <v>1132003.67644452</v>
      </c>
      <c r="E836" s="38">
        <v>1952798.66232291</v>
      </c>
      <c r="F836" s="86"/>
    </row>
    <row r="837" spans="1:6" ht="13.25" customHeight="1" x14ac:dyDescent="0.35">
      <c r="A837" s="240" t="s">
        <v>41</v>
      </c>
      <c r="B837" s="55">
        <v>18.017119203707399</v>
      </c>
      <c r="C837" s="38">
        <v>757116.81428831001</v>
      </c>
      <c r="D837" s="38">
        <v>1317405.5481841499</v>
      </c>
      <c r="E837" s="38">
        <v>2248310.9353124299</v>
      </c>
      <c r="F837" s="86"/>
    </row>
    <row r="838" spans="1:6" ht="13.25" customHeight="1" x14ac:dyDescent="0.35">
      <c r="A838" s="56" t="s">
        <v>38</v>
      </c>
      <c r="B838" s="58">
        <v>120.53</v>
      </c>
      <c r="C838" s="39">
        <f>SUM(C835:C837)</f>
        <v>4451617.4213083526</v>
      </c>
      <c r="D838" s="39">
        <f t="shared" ref="D838:E838" si="58">SUM(D835:D837)</f>
        <v>6493791.0901421597</v>
      </c>
      <c r="E838" s="39">
        <f t="shared" si="58"/>
        <v>10928471.51342392</v>
      </c>
      <c r="F838" s="86"/>
    </row>
    <row r="839" spans="1:6" ht="9.4" customHeight="1" x14ac:dyDescent="0.35">
      <c r="A839" s="56"/>
      <c r="B839" s="57"/>
      <c r="C839" s="39"/>
      <c r="D839" s="39"/>
      <c r="E839" s="39"/>
      <c r="F839" s="86"/>
    </row>
    <row r="840" spans="1:6" ht="21" thickBot="1" x14ac:dyDescent="0.4">
      <c r="A840" s="170" t="s">
        <v>64</v>
      </c>
      <c r="B840" s="171"/>
      <c r="C840" s="171"/>
      <c r="D840" s="171"/>
      <c r="E840" s="171"/>
      <c r="F840" s="86"/>
    </row>
    <row r="841" spans="1:6" ht="20.5" x14ac:dyDescent="0.35">
      <c r="A841" s="61"/>
      <c r="B841" s="62" t="s">
        <v>69</v>
      </c>
      <c r="C841" s="62" t="s">
        <v>68</v>
      </c>
      <c r="D841" s="62" t="s">
        <v>67</v>
      </c>
      <c r="E841" s="62" t="s">
        <v>66</v>
      </c>
      <c r="F841" s="86"/>
    </row>
    <row r="842" spans="1:6" ht="13.9" customHeight="1" x14ac:dyDescent="0.35">
      <c r="A842" s="56" t="s">
        <v>0</v>
      </c>
      <c r="B842" s="39">
        <v>2574343</v>
      </c>
      <c r="C842" s="39">
        <v>571693</v>
      </c>
      <c r="D842" s="39">
        <v>663868</v>
      </c>
      <c r="E842" s="39">
        <v>3809904</v>
      </c>
      <c r="F842" s="86"/>
    </row>
    <row r="843" spans="1:6" ht="9.4" customHeight="1" x14ac:dyDescent="0.35">
      <c r="A843" s="53"/>
      <c r="B843" s="36"/>
      <c r="C843" s="26"/>
      <c r="D843" s="26"/>
      <c r="E843" s="26"/>
      <c r="F843" s="86"/>
    </row>
    <row r="844" spans="1:6" ht="21" thickBot="1" x14ac:dyDescent="0.4">
      <c r="A844" s="170" t="s">
        <v>65</v>
      </c>
      <c r="B844" s="171"/>
      <c r="C844" s="171"/>
      <c r="D844" s="171"/>
      <c r="E844" s="171"/>
      <c r="F844" s="176"/>
    </row>
    <row r="845" spans="1:6" x14ac:dyDescent="0.35">
      <c r="A845" s="60" t="s">
        <v>2</v>
      </c>
      <c r="B845" s="60" t="s">
        <v>3</v>
      </c>
      <c r="C845" s="60" t="s">
        <v>36</v>
      </c>
      <c r="D845" s="60" t="s">
        <v>5</v>
      </c>
      <c r="E845" s="60" t="s">
        <v>6</v>
      </c>
      <c r="F845" s="60" t="s">
        <v>614</v>
      </c>
    </row>
    <row r="846" spans="1:6" x14ac:dyDescent="0.35">
      <c r="A846" s="240" t="s">
        <v>7</v>
      </c>
      <c r="B846" s="38"/>
      <c r="C846" s="38"/>
      <c r="D846" s="38"/>
      <c r="E846" s="38">
        <v>368.28144068238799</v>
      </c>
      <c r="F846" s="38"/>
    </row>
    <row r="847" spans="1:6" x14ac:dyDescent="0.35">
      <c r="A847" s="240" t="s">
        <v>8</v>
      </c>
      <c r="B847" s="38">
        <v>463.44611805327702</v>
      </c>
      <c r="C847" s="38"/>
      <c r="D847" s="38"/>
      <c r="E847" s="38"/>
      <c r="F847" s="38"/>
    </row>
    <row r="848" spans="1:6" x14ac:dyDescent="0.35">
      <c r="A848" s="240" t="s">
        <v>9</v>
      </c>
      <c r="B848" s="38">
        <v>970.78728153078805</v>
      </c>
      <c r="C848" s="38"/>
      <c r="D848" s="38"/>
      <c r="E848" s="38"/>
      <c r="F848" s="38"/>
    </row>
    <row r="849" spans="1:6" x14ac:dyDescent="0.35">
      <c r="A849" s="240" t="s">
        <v>70</v>
      </c>
      <c r="B849" s="38"/>
      <c r="C849" s="38">
        <v>260727.34298070401</v>
      </c>
      <c r="D849" s="38"/>
      <c r="E849" s="38"/>
      <c r="F849" s="38">
        <f>C849</f>
        <v>260727.34298070401</v>
      </c>
    </row>
    <row r="850" spans="1:6" x14ac:dyDescent="0.35">
      <c r="A850" s="240" t="s">
        <v>71</v>
      </c>
      <c r="B850" s="38"/>
      <c r="C850" s="38">
        <v>188848.045373542</v>
      </c>
      <c r="D850" s="38"/>
      <c r="E850" s="38"/>
      <c r="F850" s="38"/>
    </row>
    <row r="851" spans="1:6" x14ac:dyDescent="0.35">
      <c r="A851" s="240" t="s">
        <v>72</v>
      </c>
      <c r="B851" s="38"/>
      <c r="C851" s="38">
        <v>4492.9155016243103</v>
      </c>
      <c r="D851" s="38"/>
      <c r="E851" s="38"/>
      <c r="F851" s="38">
        <f>C851</f>
        <v>4492.9155016243103</v>
      </c>
    </row>
    <row r="852" spans="1:6" x14ac:dyDescent="0.35">
      <c r="A852" s="240" t="s">
        <v>73</v>
      </c>
      <c r="B852" s="38"/>
      <c r="C852" s="38">
        <v>41005.695033715499</v>
      </c>
      <c r="D852" s="38"/>
      <c r="E852" s="38"/>
      <c r="F852" s="38">
        <f>C852</f>
        <v>41005.695033715499</v>
      </c>
    </row>
    <row r="853" spans="1:6" x14ac:dyDescent="0.35">
      <c r="A853" s="240" t="s">
        <v>74</v>
      </c>
      <c r="B853" s="38"/>
      <c r="C853" s="38">
        <v>1457.7700941473199</v>
      </c>
      <c r="D853" s="38"/>
      <c r="E853" s="38"/>
      <c r="F853" s="38">
        <f>C853</f>
        <v>1457.7700941473199</v>
      </c>
    </row>
    <row r="854" spans="1:6" x14ac:dyDescent="0.35">
      <c r="A854" s="240" t="s">
        <v>10</v>
      </c>
      <c r="B854" s="38"/>
      <c r="C854" s="38"/>
      <c r="D854" s="38"/>
      <c r="E854" s="38">
        <v>5307.0697062980598</v>
      </c>
      <c r="F854" s="38"/>
    </row>
    <row r="855" spans="1:6" x14ac:dyDescent="0.35">
      <c r="A855" s="240" t="s">
        <v>11</v>
      </c>
      <c r="B855" s="38"/>
      <c r="C855" s="38"/>
      <c r="D855" s="38">
        <v>62498.500495805398</v>
      </c>
      <c r="E855" s="38"/>
      <c r="F855" s="38">
        <f>D855/3</f>
        <v>20832.833498601798</v>
      </c>
    </row>
    <row r="856" spans="1:6" x14ac:dyDescent="0.35">
      <c r="A856" s="240" t="s">
        <v>12</v>
      </c>
      <c r="B856" s="38"/>
      <c r="C856" s="38"/>
      <c r="D856" s="38">
        <v>7099.2251421563496</v>
      </c>
      <c r="E856" s="38"/>
      <c r="F856" s="38">
        <f>D856</f>
        <v>7099.2251421563496</v>
      </c>
    </row>
    <row r="857" spans="1:6" x14ac:dyDescent="0.35">
      <c r="A857" s="240" t="s">
        <v>13</v>
      </c>
      <c r="B857" s="38"/>
      <c r="C857" s="38"/>
      <c r="D857" s="38">
        <v>2467.6842299589598</v>
      </c>
      <c r="E857" s="38"/>
      <c r="F857" s="38">
        <f>D857</f>
        <v>2467.6842299589598</v>
      </c>
    </row>
    <row r="858" spans="1:6" x14ac:dyDescent="0.35">
      <c r="A858" s="240" t="s">
        <v>14</v>
      </c>
      <c r="B858" s="38"/>
      <c r="C858" s="38"/>
      <c r="D858" s="38">
        <v>1011.53352495943</v>
      </c>
      <c r="E858" s="38"/>
      <c r="F858" s="38"/>
    </row>
    <row r="859" spans="1:6" x14ac:dyDescent="0.35">
      <c r="A859" s="240" t="s">
        <v>15</v>
      </c>
      <c r="B859" s="38"/>
      <c r="C859" s="38"/>
      <c r="D859" s="38">
        <v>1545.35112061004</v>
      </c>
      <c r="E859" s="38"/>
      <c r="F859" s="38">
        <f>D859</f>
        <v>1545.35112061004</v>
      </c>
    </row>
    <row r="860" spans="1:6" x14ac:dyDescent="0.35">
      <c r="A860" s="56" t="s">
        <v>0</v>
      </c>
      <c r="B860" s="39">
        <f>SUM(B846:B859)</f>
        <v>1434.233399584065</v>
      </c>
      <c r="C860" s="39">
        <f t="shared" ref="C860:E860" si="59">SUM(C846:C859)</f>
        <v>496531.76898373314</v>
      </c>
      <c r="D860" s="39">
        <f t="shared" si="59"/>
        <v>74622.294513490182</v>
      </c>
      <c r="E860" s="39">
        <f t="shared" si="59"/>
        <v>5675.351146980448</v>
      </c>
      <c r="F860" s="39">
        <f>SUM(F846:F859)</f>
        <v>339628.8176015183</v>
      </c>
    </row>
    <row r="861" spans="1:6" ht="15" thickBot="1" x14ac:dyDescent="0.4">
      <c r="A861" s="56"/>
      <c r="B861" s="39"/>
      <c r="C861" s="39"/>
      <c r="D861" s="39"/>
      <c r="E861" s="39"/>
      <c r="F861" s="39"/>
    </row>
    <row r="862" spans="1:6" x14ac:dyDescent="0.35">
      <c r="A862" s="314" t="s">
        <v>856</v>
      </c>
      <c r="B862" s="315"/>
      <c r="C862" s="315"/>
      <c r="D862" s="315"/>
      <c r="E862" s="315"/>
      <c r="F862" s="316"/>
    </row>
    <row r="863" spans="1:6" ht="15" thickBot="1" x14ac:dyDescent="0.4">
      <c r="A863" s="317"/>
      <c r="B863" s="318"/>
      <c r="C863" s="318"/>
      <c r="D863" s="318"/>
      <c r="E863" s="318"/>
      <c r="F863" s="319"/>
    </row>
    <row r="864" spans="1:6" x14ac:dyDescent="0.35">
      <c r="A864" s="56"/>
      <c r="B864" s="39"/>
      <c r="C864" s="39"/>
      <c r="D864" s="39"/>
      <c r="E864" s="39"/>
      <c r="F864" s="39"/>
    </row>
    <row r="865" spans="1:5" x14ac:dyDescent="0.35">
      <c r="A865" s="320" t="s">
        <v>631</v>
      </c>
      <c r="B865" s="320"/>
      <c r="C865" s="197"/>
      <c r="E865" s="87"/>
    </row>
    <row r="866" spans="1:5" x14ac:dyDescent="0.35">
      <c r="A866" s="220" t="s">
        <v>786</v>
      </c>
      <c r="B866" s="234">
        <v>10.039999999999999</v>
      </c>
      <c r="C866" s="220" t="s">
        <v>633</v>
      </c>
    </row>
    <row r="867" spans="1:5" ht="15" thickBot="1" x14ac:dyDescent="0.4">
      <c r="A867" s="220" t="s">
        <v>854</v>
      </c>
      <c r="B867" s="219">
        <v>119023.90399999999</v>
      </c>
      <c r="C867" s="220" t="s">
        <v>855</v>
      </c>
    </row>
    <row r="868" spans="1:5" x14ac:dyDescent="0.35">
      <c r="A868" s="221" t="s">
        <v>815</v>
      </c>
      <c r="B868" s="222">
        <f>B866*B867</f>
        <v>1194999.9961599999</v>
      </c>
      <c r="C868" s="223"/>
    </row>
    <row r="870" spans="1:5" x14ac:dyDescent="0.35">
      <c r="A870" s="224" t="s">
        <v>817</v>
      </c>
    </row>
    <row r="871" spans="1:5" ht="14.25" customHeight="1" x14ac:dyDescent="0.35">
      <c r="A871" s="308" t="s">
        <v>857</v>
      </c>
      <c r="B871" s="309"/>
      <c r="C871" s="87"/>
    </row>
    <row r="872" spans="1:5" ht="14.25" customHeight="1" x14ac:dyDescent="0.35">
      <c r="A872" s="310"/>
      <c r="B872" s="311"/>
      <c r="C872" s="87"/>
    </row>
    <row r="873" spans="1:5" x14ac:dyDescent="0.35">
      <c r="A873" s="242"/>
      <c r="B873" s="242"/>
      <c r="C873" s="87"/>
    </row>
    <row r="874" spans="1:5" x14ac:dyDescent="0.35">
      <c r="A874" s="164" t="s">
        <v>802</v>
      </c>
      <c r="B874" s="164"/>
      <c r="C874" s="87"/>
    </row>
    <row r="875" spans="1:5" x14ac:dyDescent="0.35">
      <c r="A875" s="167" t="s">
        <v>791</v>
      </c>
      <c r="B875" s="210">
        <v>10.039999999999999</v>
      </c>
      <c r="C875" s="87"/>
    </row>
    <row r="876" spans="1:5" x14ac:dyDescent="0.35">
      <c r="A876" s="167" t="s">
        <v>805</v>
      </c>
      <c r="B876" s="209">
        <v>0.7</v>
      </c>
      <c r="C876" s="87"/>
    </row>
    <row r="877" spans="1:5" x14ac:dyDescent="0.35">
      <c r="A877" s="167" t="s">
        <v>806</v>
      </c>
      <c r="B877" s="211">
        <f>B875*B876</f>
        <v>7.0279999999999987</v>
      </c>
      <c r="C877" s="87"/>
    </row>
    <row r="878" spans="1:5" x14ac:dyDescent="0.35">
      <c r="A878" s="212" t="s">
        <v>803</v>
      </c>
      <c r="B878" s="217">
        <f>B877</f>
        <v>7.0279999999999987</v>
      </c>
      <c r="C878" s="87"/>
    </row>
    <row r="879" spans="1:5" x14ac:dyDescent="0.35">
      <c r="A879" s="214" t="s">
        <v>804</v>
      </c>
      <c r="B879" s="213">
        <v>2900</v>
      </c>
      <c r="C879" s="87"/>
    </row>
    <row r="880" spans="1:5" x14ac:dyDescent="0.35">
      <c r="A880" s="215" t="s">
        <v>833</v>
      </c>
      <c r="B880" s="216">
        <f>B878*B879</f>
        <v>20381.199999999997</v>
      </c>
      <c r="C880" s="87"/>
    </row>
    <row r="881" spans="1:5" ht="15" thickBot="1" x14ac:dyDescent="0.4">
      <c r="A881" s="242"/>
      <c r="B881" s="242"/>
      <c r="C881" s="87"/>
    </row>
    <row r="882" spans="1:5" ht="15" thickBot="1" x14ac:dyDescent="0.4">
      <c r="A882" s="44" t="s">
        <v>858</v>
      </c>
      <c r="B882" s="45" t="s">
        <v>45</v>
      </c>
      <c r="C882" s="45" t="s">
        <v>46</v>
      </c>
      <c r="D882" s="45" t="s">
        <v>47</v>
      </c>
    </row>
    <row r="883" spans="1:5" ht="15" thickBot="1" x14ac:dyDescent="0.4">
      <c r="A883" s="46" t="s">
        <v>0</v>
      </c>
      <c r="B883" s="47"/>
      <c r="C883" s="48">
        <v>160.88</v>
      </c>
      <c r="D883" s="49">
        <f>C883*6794</f>
        <v>1093018.72</v>
      </c>
    </row>
    <row r="884" spans="1:5" ht="15" thickBot="1" x14ac:dyDescent="0.4">
      <c r="A884" s="46" t="s">
        <v>48</v>
      </c>
      <c r="B884" s="50">
        <v>0.25</v>
      </c>
      <c r="C884" s="48">
        <f>C883*B884</f>
        <v>40.22</v>
      </c>
      <c r="D884" s="49">
        <f t="shared" ref="D884:D885" si="60">C884*6794</f>
        <v>273254.68</v>
      </c>
    </row>
    <row r="885" spans="1:5" ht="15" thickBot="1" x14ac:dyDescent="0.4">
      <c r="A885" s="46" t="s">
        <v>49</v>
      </c>
      <c r="B885" s="50">
        <v>7.0000000000000007E-2</v>
      </c>
      <c r="C885" s="48">
        <f>SUM(C883:C884)*B885</f>
        <v>14.077000000000002</v>
      </c>
      <c r="D885" s="49">
        <f t="shared" si="60"/>
        <v>95639.138000000006</v>
      </c>
    </row>
    <row r="886" spans="1:5" ht="15" thickBot="1" x14ac:dyDescent="0.4">
      <c r="A886" s="305" t="s">
        <v>50</v>
      </c>
      <c r="B886" s="306"/>
      <c r="C886" s="51">
        <f>SUM(C883:C885)</f>
        <v>215.17699999999999</v>
      </c>
      <c r="D886" s="52">
        <f>SUM(D883:D885)</f>
        <v>1461912.5379999999</v>
      </c>
    </row>
    <row r="887" spans="1:5" ht="15" thickBot="1" x14ac:dyDescent="0.4"/>
    <row r="888" spans="1:5" ht="15" thickBot="1" x14ac:dyDescent="0.4">
      <c r="A888" s="44" t="s">
        <v>859</v>
      </c>
      <c r="B888" s="45" t="s">
        <v>45</v>
      </c>
      <c r="C888" s="45" t="s">
        <v>46</v>
      </c>
      <c r="D888" s="45" t="s">
        <v>47</v>
      </c>
    </row>
    <row r="889" spans="1:5" ht="15" thickBot="1" x14ac:dyDescent="0.4">
      <c r="A889" s="46" t="s">
        <v>0</v>
      </c>
      <c r="B889" s="47"/>
      <c r="C889" s="48">
        <v>94.78</v>
      </c>
      <c r="D889" s="49">
        <f>C889*13987</f>
        <v>1325687.8600000001</v>
      </c>
    </row>
    <row r="890" spans="1:5" ht="15" thickBot="1" x14ac:dyDescent="0.4">
      <c r="A890" s="46" t="s">
        <v>48</v>
      </c>
      <c r="B890" s="50">
        <v>0.25</v>
      </c>
      <c r="C890" s="48">
        <f>C889*B890</f>
        <v>23.695</v>
      </c>
      <c r="D890" s="49">
        <f t="shared" ref="D890:D891" si="61">C890*13987</f>
        <v>331421.96500000003</v>
      </c>
      <c r="E890" s="226"/>
    </row>
    <row r="891" spans="1:5" ht="15" thickBot="1" x14ac:dyDescent="0.4">
      <c r="A891" s="46" t="s">
        <v>49</v>
      </c>
      <c r="B891" s="50">
        <v>7.0000000000000007E-2</v>
      </c>
      <c r="C891" s="48">
        <f>SUM(C889:C890)*B891</f>
        <v>8.2932500000000005</v>
      </c>
      <c r="D891" s="49">
        <f t="shared" si="61"/>
        <v>115997.68775000001</v>
      </c>
    </row>
    <row r="892" spans="1:5" ht="15" thickBot="1" x14ac:dyDescent="0.4">
      <c r="A892" s="305" t="s">
        <v>50</v>
      </c>
      <c r="B892" s="306"/>
      <c r="C892" s="51">
        <f>SUM(C889:C891)</f>
        <v>126.76824999999999</v>
      </c>
      <c r="D892" s="52">
        <f>SUM(D889:D891)</f>
        <v>1773107.5127500002</v>
      </c>
      <c r="E892" s="226"/>
    </row>
    <row r="895" spans="1:5" x14ac:dyDescent="0.35">
      <c r="A895" s="304" t="s">
        <v>645</v>
      </c>
      <c r="B895" s="304"/>
      <c r="C895" s="304"/>
    </row>
    <row r="896" spans="1:5" x14ac:dyDescent="0.35">
      <c r="A896" s="119" t="s">
        <v>626</v>
      </c>
      <c r="B896" s="119" t="s">
        <v>620</v>
      </c>
      <c r="C896" s="101" t="s">
        <v>630</v>
      </c>
    </row>
    <row r="897" spans="1:6" x14ac:dyDescent="0.35">
      <c r="A897" t="s">
        <v>621</v>
      </c>
      <c r="B897" s="227">
        <v>6794</v>
      </c>
      <c r="C897" s="228">
        <f>D886</f>
        <v>1461912.5379999999</v>
      </c>
    </row>
    <row r="898" spans="1:6" x14ac:dyDescent="0.35">
      <c r="A898" t="s">
        <v>624</v>
      </c>
      <c r="B898" s="227">
        <v>13587</v>
      </c>
      <c r="C898" s="228">
        <f>D892</f>
        <v>1773107.5127500002</v>
      </c>
    </row>
    <row r="899" spans="1:6" x14ac:dyDescent="0.35">
      <c r="A899" s="66" t="s">
        <v>729</v>
      </c>
      <c r="B899" s="231">
        <f>SUM(B897:B898)</f>
        <v>20381</v>
      </c>
      <c r="C899" s="230">
        <f>SUM(C897:C898)</f>
        <v>3235020.0507500004</v>
      </c>
    </row>
    <row r="901" spans="1:6" x14ac:dyDescent="0.35">
      <c r="A901" s="197" t="s">
        <v>792</v>
      </c>
      <c r="B901" s="208">
        <f>B868</f>
        <v>1194999.9961599999</v>
      </c>
    </row>
    <row r="902" spans="1:6" ht="15" thickBot="1" x14ac:dyDescent="0.4">
      <c r="A902" s="197" t="s">
        <v>793</v>
      </c>
      <c r="B902" s="208">
        <f>C899</f>
        <v>3235020.0507500004</v>
      </c>
    </row>
    <row r="903" spans="1:6" x14ac:dyDescent="0.35">
      <c r="A903" s="117" t="s">
        <v>639</v>
      </c>
      <c r="B903" s="207">
        <f>SUM(B901:B902)</f>
        <v>4430020.04691</v>
      </c>
      <c r="C903" s="150"/>
      <c r="D903" s="307" t="s">
        <v>755</v>
      </c>
      <c r="E903" s="307"/>
    </row>
    <row r="904" spans="1:6" x14ac:dyDescent="0.35">
      <c r="A904" s="56"/>
      <c r="B904" s="39"/>
      <c r="C904" s="39"/>
      <c r="D904" s="39"/>
      <c r="E904" s="39"/>
      <c r="F904" s="39"/>
    </row>
    <row r="905" spans="1:6" ht="15" thickBot="1" x14ac:dyDescent="0.4">
      <c r="A905" s="170" t="s">
        <v>60</v>
      </c>
      <c r="B905" s="171"/>
      <c r="C905" s="171"/>
      <c r="D905" s="171"/>
      <c r="E905" s="171"/>
      <c r="F905" s="87"/>
    </row>
    <row r="906" spans="1:6" x14ac:dyDescent="0.35">
      <c r="A906" s="60" t="s">
        <v>42</v>
      </c>
      <c r="B906" s="60" t="s">
        <v>1</v>
      </c>
      <c r="C906" s="60" t="s">
        <v>61</v>
      </c>
      <c r="D906" s="60" t="s">
        <v>62</v>
      </c>
      <c r="E906" s="60" t="s">
        <v>63</v>
      </c>
      <c r="F906" s="87"/>
    </row>
    <row r="907" spans="1:6" ht="12.4" customHeight="1" x14ac:dyDescent="0.35">
      <c r="A907" s="241" t="s">
        <v>39</v>
      </c>
      <c r="B907" s="55">
        <v>25.046435152182902</v>
      </c>
      <c r="C907" s="38">
        <v>1450054.9347738</v>
      </c>
      <c r="D907" s="38">
        <v>1846866.40323753</v>
      </c>
      <c r="E907" s="38">
        <v>3235020</v>
      </c>
      <c r="F907" s="87"/>
    </row>
    <row r="908" spans="1:6" ht="12.4" customHeight="1" x14ac:dyDescent="0.35">
      <c r="A908" s="241" t="s">
        <v>40</v>
      </c>
      <c r="B908" s="55">
        <v>3.3000341066579999</v>
      </c>
      <c r="C908" s="38">
        <v>211508.362807264</v>
      </c>
      <c r="D908" s="38">
        <v>322559.61877350003</v>
      </c>
      <c r="E908" s="38">
        <v>588358.09873218799</v>
      </c>
      <c r="F908" s="86"/>
    </row>
    <row r="909" spans="1:6" ht="12.4" customHeight="1" x14ac:dyDescent="0.35">
      <c r="A909" s="241" t="s">
        <v>41</v>
      </c>
      <c r="B909" s="55">
        <v>8.1036419276964295</v>
      </c>
      <c r="C909" s="38">
        <v>340535.164861297</v>
      </c>
      <c r="D909" s="38">
        <v>592533.81153652805</v>
      </c>
      <c r="E909" s="38">
        <v>1011236.14870874</v>
      </c>
      <c r="F909" s="86"/>
    </row>
    <row r="910" spans="1:6" ht="12.4" customHeight="1" x14ac:dyDescent="0.35">
      <c r="A910" s="56" t="s">
        <v>38</v>
      </c>
      <c r="B910" s="58">
        <v>36.450000000000003</v>
      </c>
      <c r="C910" s="39">
        <f>SUM(C907:C909)</f>
        <v>2002098.4624423611</v>
      </c>
      <c r="D910" s="39">
        <f t="shared" ref="D910:E910" si="62">SUM(D907:D909)</f>
        <v>2761959.8335475582</v>
      </c>
      <c r="E910" s="39">
        <f t="shared" si="62"/>
        <v>4834614.2474409277</v>
      </c>
      <c r="F910" s="86"/>
    </row>
    <row r="911" spans="1:6" ht="20.5" x14ac:dyDescent="0.35">
      <c r="A911" s="56"/>
      <c r="B911" s="57"/>
      <c r="C911" s="39"/>
      <c r="D911" s="39"/>
      <c r="E911" s="39"/>
      <c r="F911" s="86"/>
    </row>
    <row r="912" spans="1:6" ht="21" thickBot="1" x14ac:dyDescent="0.4">
      <c r="A912" s="170" t="s">
        <v>64</v>
      </c>
      <c r="B912" s="171"/>
      <c r="C912" s="171"/>
      <c r="D912" s="171"/>
      <c r="E912" s="171"/>
      <c r="F912" s="86"/>
    </row>
    <row r="913" spans="1:6" ht="18.399999999999999" customHeight="1" x14ac:dyDescent="0.35">
      <c r="A913" s="61"/>
      <c r="B913" s="62" t="s">
        <v>69</v>
      </c>
      <c r="C913" s="62" t="s">
        <v>68</v>
      </c>
      <c r="D913" s="62" t="s">
        <v>67</v>
      </c>
      <c r="E913" s="62" t="s">
        <v>66</v>
      </c>
      <c r="F913" s="86"/>
    </row>
    <row r="914" spans="1:6" ht="16.149999999999999" customHeight="1" x14ac:dyDescent="0.35">
      <c r="A914" s="56" t="s">
        <v>0</v>
      </c>
      <c r="B914" s="39">
        <v>1229855</v>
      </c>
      <c r="C914" s="39">
        <v>187439</v>
      </c>
      <c r="D914" s="39">
        <v>298594</v>
      </c>
      <c r="E914" s="39">
        <v>1715887</v>
      </c>
      <c r="F914" s="86"/>
    </row>
    <row r="915" spans="1:6" ht="13.9" customHeight="1" x14ac:dyDescent="0.35">
      <c r="A915" s="53"/>
      <c r="B915" s="36"/>
      <c r="C915" s="26"/>
      <c r="D915" s="26"/>
      <c r="E915" s="26"/>
      <c r="F915" s="86"/>
    </row>
    <row r="916" spans="1:6" ht="21" thickBot="1" x14ac:dyDescent="0.4">
      <c r="A916" s="170" t="s">
        <v>65</v>
      </c>
      <c r="B916" s="171"/>
      <c r="C916" s="171"/>
      <c r="D916" s="171"/>
      <c r="E916" s="171"/>
      <c r="F916" s="176"/>
    </row>
    <row r="917" spans="1:6" x14ac:dyDescent="0.35">
      <c r="A917" s="60" t="s">
        <v>2</v>
      </c>
      <c r="B917" s="60" t="s">
        <v>3</v>
      </c>
      <c r="C917" s="60" t="s">
        <v>36</v>
      </c>
      <c r="D917" s="60" t="s">
        <v>5</v>
      </c>
      <c r="E917" s="60" t="s">
        <v>6</v>
      </c>
      <c r="F917" s="60" t="s">
        <v>614</v>
      </c>
    </row>
    <row r="918" spans="1:6" x14ac:dyDescent="0.35">
      <c r="A918" s="241" t="s">
        <v>7</v>
      </c>
      <c r="B918" s="38"/>
      <c r="C918" s="38"/>
      <c r="D918" s="38"/>
      <c r="E918" s="38">
        <v>292.73822977170698</v>
      </c>
      <c r="F918" s="38"/>
    </row>
    <row r="919" spans="1:6" x14ac:dyDescent="0.35">
      <c r="A919" s="241" t="s">
        <v>8</v>
      </c>
      <c r="B919" s="38">
        <v>221.404650645945</v>
      </c>
      <c r="C919" s="38"/>
      <c r="D919" s="38"/>
      <c r="E919" s="38"/>
      <c r="F919" s="38"/>
    </row>
    <row r="920" spans="1:6" x14ac:dyDescent="0.35">
      <c r="A920" s="241" t="s">
        <v>9</v>
      </c>
      <c r="B920" s="38">
        <v>463.77952170135001</v>
      </c>
      <c r="C920" s="38"/>
      <c r="D920" s="38"/>
      <c r="E920" s="38"/>
      <c r="F920" s="38"/>
    </row>
    <row r="921" spans="1:6" x14ac:dyDescent="0.35">
      <c r="A921" s="241" t="s">
        <v>70</v>
      </c>
      <c r="B921" s="38"/>
      <c r="C921" s="38">
        <v>12145.9981417493</v>
      </c>
      <c r="D921" s="38"/>
      <c r="E921" s="38"/>
      <c r="F921" s="38">
        <f>C921</f>
        <v>12145.9981417493</v>
      </c>
    </row>
    <row r="922" spans="1:6" x14ac:dyDescent="0.35">
      <c r="A922" s="241" t="s">
        <v>71</v>
      </c>
      <c r="B922" s="38"/>
      <c r="C922" s="38">
        <v>8797.4971570137095</v>
      </c>
      <c r="D922" s="38"/>
      <c r="E922" s="38"/>
      <c r="F922" s="38"/>
    </row>
    <row r="923" spans="1:6" x14ac:dyDescent="0.35">
      <c r="A923" s="241" t="s">
        <v>72</v>
      </c>
      <c r="B923" s="38"/>
      <c r="C923" s="38">
        <v>209.302730818752</v>
      </c>
      <c r="D923" s="38"/>
      <c r="E923" s="38"/>
      <c r="F923" s="38">
        <f>C923</f>
        <v>209.302730818752</v>
      </c>
    </row>
    <row r="924" spans="1:6" x14ac:dyDescent="0.35">
      <c r="A924" s="241" t="s">
        <v>73</v>
      </c>
      <c r="B924" s="38"/>
      <c r="C924" s="38">
        <v>1910.2527382372</v>
      </c>
      <c r="D924" s="38"/>
      <c r="E924" s="38"/>
      <c r="F924" s="38">
        <f>C924</f>
        <v>1910.2527382372</v>
      </c>
    </row>
    <row r="925" spans="1:6" x14ac:dyDescent="0.35">
      <c r="A925" s="241" t="s">
        <v>74</v>
      </c>
      <c r="B925" s="38"/>
      <c r="C925" s="38">
        <v>67.910303352284402</v>
      </c>
      <c r="D925" s="38"/>
      <c r="E925" s="38"/>
      <c r="F925" s="38">
        <f>C925</f>
        <v>67.910303352284402</v>
      </c>
    </row>
    <row r="926" spans="1:6" x14ac:dyDescent="0.35">
      <c r="A926" s="241" t="s">
        <v>10</v>
      </c>
      <c r="B926" s="38"/>
      <c r="C926" s="38"/>
      <c r="D926" s="38"/>
      <c r="E926" s="38">
        <v>4218.4643252960104</v>
      </c>
      <c r="F926" s="38"/>
    </row>
    <row r="927" spans="1:6" x14ac:dyDescent="0.35">
      <c r="A927" s="241" t="s">
        <v>11</v>
      </c>
      <c r="B927" s="38"/>
      <c r="C927" s="38"/>
      <c r="D927" s="38">
        <v>30069.055995092302</v>
      </c>
      <c r="E927" s="38"/>
      <c r="F927" s="38">
        <f>D927/3</f>
        <v>10023.018665030768</v>
      </c>
    </row>
    <row r="928" spans="1:6" x14ac:dyDescent="0.35">
      <c r="A928" s="241" t="s">
        <v>12</v>
      </c>
      <c r="B928" s="38"/>
      <c r="C928" s="38"/>
      <c r="D928" s="38">
        <v>3415.55414867323</v>
      </c>
      <c r="E928" s="38"/>
      <c r="F928" s="38">
        <f>D928</f>
        <v>3415.55414867323</v>
      </c>
    </row>
    <row r="929" spans="1:6" x14ac:dyDescent="0.35">
      <c r="A929" s="241" t="s">
        <v>13</v>
      </c>
      <c r="B929" s="38"/>
      <c r="C929" s="38"/>
      <c r="D929" s="38">
        <v>1187.24348134705</v>
      </c>
      <c r="E929" s="38"/>
      <c r="F929" s="38">
        <f>D929</f>
        <v>1187.24348134705</v>
      </c>
    </row>
    <row r="930" spans="1:6" x14ac:dyDescent="0.35">
      <c r="A930" s="241" t="s">
        <v>14</v>
      </c>
      <c r="B930" s="38"/>
      <c r="C930" s="38"/>
      <c r="D930" s="38">
        <v>486.665438875826</v>
      </c>
      <c r="E930" s="38"/>
      <c r="F930" s="38"/>
    </row>
    <row r="931" spans="1:6" x14ac:dyDescent="0.35">
      <c r="A931" s="241" t="s">
        <v>15</v>
      </c>
      <c r="B931" s="38"/>
      <c r="C931" s="38"/>
      <c r="D931" s="38">
        <v>743.49388165744301</v>
      </c>
      <c r="E931" s="38"/>
      <c r="F931" s="38">
        <f>D931</f>
        <v>743.49388165744301</v>
      </c>
    </row>
    <row r="932" spans="1:6" x14ac:dyDescent="0.35">
      <c r="A932" s="56" t="s">
        <v>0</v>
      </c>
      <c r="B932" s="39">
        <f>SUM(B918:B931)</f>
        <v>685.18417234729498</v>
      </c>
      <c r="C932" s="39">
        <f t="shared" ref="C932:D932" si="63">SUM(C918:C931)</f>
        <v>23130.961071171245</v>
      </c>
      <c r="D932" s="39">
        <f t="shared" si="63"/>
        <v>35902.012945645845</v>
      </c>
      <c r="E932" s="39">
        <f>SUM(E918:E931)</f>
        <v>4511.2025550677172</v>
      </c>
      <c r="F932" s="39">
        <f>SUM(F918:F931)</f>
        <v>29702.774090866027</v>
      </c>
    </row>
    <row r="933" spans="1:6" x14ac:dyDescent="0.35">
      <c r="A933" s="56"/>
      <c r="B933" s="39"/>
      <c r="C933" s="39"/>
      <c r="D933" s="39"/>
      <c r="E933" s="39"/>
      <c r="F933" s="39"/>
    </row>
    <row r="934" spans="1:6" x14ac:dyDescent="0.35">
      <c r="A934" s="304" t="s">
        <v>644</v>
      </c>
      <c r="B934" s="304"/>
      <c r="C934" s="304"/>
      <c r="D934" s="304"/>
      <c r="E934" s="157" t="s">
        <v>780</v>
      </c>
      <c r="F934" s="178"/>
    </row>
    <row r="935" spans="1:6" ht="13.15" customHeight="1" x14ac:dyDescent="0.35">
      <c r="A935" s="119" t="s">
        <v>734</v>
      </c>
      <c r="B935" s="238" t="s">
        <v>620</v>
      </c>
      <c r="C935" s="101" t="s">
        <v>641</v>
      </c>
      <c r="D935" s="101" t="s">
        <v>642</v>
      </c>
      <c r="E935" s="86"/>
      <c r="F935" s="178"/>
    </row>
    <row r="936" spans="1:6" ht="13.5" customHeight="1" x14ac:dyDescent="0.35">
      <c r="A936" s="244" t="s">
        <v>621</v>
      </c>
      <c r="B936" s="245">
        <f>B897</f>
        <v>6794</v>
      </c>
      <c r="C936" s="89">
        <v>359</v>
      </c>
      <c r="D936" s="112">
        <f>B936/C936</f>
        <v>18.924791086350975</v>
      </c>
      <c r="E936" s="191" t="s">
        <v>864</v>
      </c>
      <c r="F936" s="178"/>
    </row>
    <row r="937" spans="1:6" x14ac:dyDescent="0.35">
      <c r="A937" s="40" t="s">
        <v>733</v>
      </c>
      <c r="B937" s="192">
        <f>B898</f>
        <v>13587</v>
      </c>
      <c r="C937" s="112">
        <v>382</v>
      </c>
      <c r="D937" s="112">
        <f>B937/C937</f>
        <v>35.568062827225134</v>
      </c>
      <c r="E937" s="163" t="s">
        <v>782</v>
      </c>
      <c r="F937" s="178"/>
    </row>
    <row r="938" spans="1:6" x14ac:dyDescent="0.35">
      <c r="A938" s="66" t="s">
        <v>53</v>
      </c>
      <c r="B938" s="218">
        <f>SUM(B936:B937)</f>
        <v>20381</v>
      </c>
      <c r="C938" s="218"/>
      <c r="D938" s="218">
        <f>SUM(D936:D937)</f>
        <v>54.492853913576113</v>
      </c>
      <c r="F938" s="178"/>
    </row>
    <row r="939" spans="1:6" x14ac:dyDescent="0.35">
      <c r="A939" s="148"/>
      <c r="B939" s="193"/>
      <c r="C939" s="194"/>
      <c r="D939" s="195"/>
      <c r="E939" s="196"/>
      <c r="F939" s="87"/>
    </row>
    <row r="940" spans="1:6" ht="15" thickBot="1" x14ac:dyDescent="0.4">
      <c r="A940" s="170" t="s">
        <v>60</v>
      </c>
      <c r="B940" s="171"/>
      <c r="C940" s="171"/>
      <c r="D940" s="171"/>
      <c r="E940" s="171"/>
      <c r="F940" s="87"/>
    </row>
    <row r="941" spans="1:6" x14ac:dyDescent="0.35">
      <c r="A941" s="60" t="s">
        <v>42</v>
      </c>
      <c r="B941" s="60" t="s">
        <v>1</v>
      </c>
      <c r="C941" s="60" t="s">
        <v>61</v>
      </c>
      <c r="D941" s="60" t="s">
        <v>62</v>
      </c>
      <c r="E941" s="60" t="s">
        <v>63</v>
      </c>
      <c r="F941" s="87"/>
    </row>
    <row r="942" spans="1:6" ht="13.9" customHeight="1" x14ac:dyDescent="0.35">
      <c r="A942" s="243" t="s">
        <v>39</v>
      </c>
      <c r="B942" s="55">
        <v>54</v>
      </c>
      <c r="C942" s="38">
        <v>2221757.2472013598</v>
      </c>
      <c r="D942" s="38">
        <v>3403898.1016331599</v>
      </c>
      <c r="E942" s="38">
        <v>6056423.08936988</v>
      </c>
      <c r="F942" s="87"/>
    </row>
    <row r="943" spans="1:6" ht="13.9" customHeight="1" x14ac:dyDescent="0.35">
      <c r="A943" s="243" t="s">
        <v>40</v>
      </c>
      <c r="B943" s="55">
        <v>13.733437788613699</v>
      </c>
      <c r="C943" s="38">
        <v>674203.09607054596</v>
      </c>
      <c r="D943" s="38">
        <v>1050111.98102471</v>
      </c>
      <c r="E943" s="38">
        <v>1924636.3662298101</v>
      </c>
      <c r="F943" s="86"/>
    </row>
    <row r="944" spans="1:6" ht="13.9" customHeight="1" x14ac:dyDescent="0.35">
      <c r="A944" s="243" t="s">
        <v>41</v>
      </c>
      <c r="B944" s="55">
        <v>14.140110226842801</v>
      </c>
      <c r="C944" s="38">
        <v>594287.42008752201</v>
      </c>
      <c r="D944" s="38">
        <v>1033873.30655347</v>
      </c>
      <c r="E944" s="38">
        <v>1764593.9365960001</v>
      </c>
      <c r="F944" s="86"/>
    </row>
    <row r="945" spans="1:6" ht="13.9" customHeight="1" x14ac:dyDescent="0.35">
      <c r="A945" s="56" t="s">
        <v>38</v>
      </c>
      <c r="B945" s="58">
        <v>79.87</v>
      </c>
      <c r="C945" s="39">
        <f>SUM(C942:C944)</f>
        <v>3490247.7633594275</v>
      </c>
      <c r="D945" s="39">
        <f t="shared" ref="D945:E945" si="64">SUM(D942:D944)</f>
        <v>5487883.3892113399</v>
      </c>
      <c r="E945" s="39">
        <f t="shared" si="64"/>
        <v>9745653.3921956904</v>
      </c>
      <c r="F945" s="86"/>
    </row>
    <row r="946" spans="1:6" ht="20.5" x14ac:dyDescent="0.35">
      <c r="A946" s="56"/>
      <c r="B946" s="57"/>
      <c r="C946" s="39"/>
      <c r="D946" s="39"/>
      <c r="E946" s="39"/>
      <c r="F946" s="86"/>
    </row>
    <row r="947" spans="1:6" ht="21" thickBot="1" x14ac:dyDescent="0.4">
      <c r="A947" s="170" t="s">
        <v>64</v>
      </c>
      <c r="B947" s="171"/>
      <c r="C947" s="171"/>
      <c r="D947" s="171"/>
      <c r="E947" s="171"/>
      <c r="F947" s="86"/>
    </row>
    <row r="948" spans="1:6" ht="17.25" customHeight="1" x14ac:dyDescent="0.35">
      <c r="A948" s="61"/>
      <c r="B948" s="152" t="s">
        <v>69</v>
      </c>
      <c r="C948" s="152" t="s">
        <v>68</v>
      </c>
      <c r="D948" s="152" t="s">
        <v>67</v>
      </c>
      <c r="E948" s="152" t="s">
        <v>66</v>
      </c>
      <c r="F948" s="86"/>
    </row>
    <row r="949" spans="1:6" ht="18.75" customHeight="1" x14ac:dyDescent="0.35">
      <c r="A949" s="56" t="s">
        <v>0</v>
      </c>
      <c r="B949" s="39">
        <v>1969538</v>
      </c>
      <c r="C949" s="39">
        <v>562706</v>
      </c>
      <c r="D949" s="39">
        <v>521096</v>
      </c>
      <c r="E949" s="39">
        <v>3053339</v>
      </c>
      <c r="F949" s="86"/>
    </row>
    <row r="950" spans="1:6" ht="12.4" customHeight="1" x14ac:dyDescent="0.35">
      <c r="A950" s="53"/>
      <c r="B950" s="36"/>
      <c r="C950" s="26"/>
      <c r="D950" s="26"/>
      <c r="E950" s="26"/>
      <c r="F950" s="86"/>
    </row>
    <row r="951" spans="1:6" ht="21" thickBot="1" x14ac:dyDescent="0.4">
      <c r="A951" s="170" t="s">
        <v>65</v>
      </c>
      <c r="B951" s="171"/>
      <c r="C951" s="171"/>
      <c r="D951" s="171"/>
      <c r="E951" s="171"/>
      <c r="F951" s="176"/>
    </row>
    <row r="952" spans="1:6" x14ac:dyDescent="0.35">
      <c r="A952" s="60" t="s">
        <v>2</v>
      </c>
      <c r="B952" s="60" t="s">
        <v>3</v>
      </c>
      <c r="C952" s="60" t="s">
        <v>36</v>
      </c>
      <c r="D952" s="60" t="s">
        <v>5</v>
      </c>
      <c r="E952" s="60" t="s">
        <v>6</v>
      </c>
      <c r="F952" s="60" t="s">
        <v>614</v>
      </c>
    </row>
    <row r="953" spans="1:6" x14ac:dyDescent="0.35">
      <c r="A953" s="243" t="s">
        <v>7</v>
      </c>
      <c r="B953" s="38"/>
      <c r="C953" s="38"/>
      <c r="D953" s="38"/>
      <c r="E953" s="38">
        <v>653.87251208103703</v>
      </c>
      <c r="F953" s="38"/>
    </row>
    <row r="954" spans="1:6" x14ac:dyDescent="0.35">
      <c r="A954" s="243" t="s">
        <v>8</v>
      </c>
      <c r="B954" s="38">
        <v>354.56604311960899</v>
      </c>
      <c r="C954" s="38"/>
      <c r="D954" s="38"/>
      <c r="E954" s="38"/>
      <c r="F954" s="38"/>
    </row>
    <row r="955" spans="1:6" x14ac:dyDescent="0.35">
      <c r="A955" s="243" t="s">
        <v>9</v>
      </c>
      <c r="B955" s="38">
        <v>742.71455792337201</v>
      </c>
      <c r="C955" s="38"/>
      <c r="D955" s="38"/>
      <c r="E955" s="38"/>
      <c r="F955" s="38"/>
    </row>
    <row r="956" spans="1:6" x14ac:dyDescent="0.35">
      <c r="A956" s="243" t="s">
        <v>70</v>
      </c>
      <c r="B956" s="38"/>
      <c r="C956" s="38">
        <v>164162.225834488</v>
      </c>
      <c r="D956" s="38"/>
      <c r="E956" s="38"/>
      <c r="F956" s="38">
        <f>C956</f>
        <v>164162.225834488</v>
      </c>
    </row>
    <row r="957" spans="1:6" x14ac:dyDescent="0.35">
      <c r="A957" s="243" t="s">
        <v>71</v>
      </c>
      <c r="B957" s="38"/>
      <c r="C957" s="38">
        <v>118904.73802562</v>
      </c>
      <c r="D957" s="38"/>
      <c r="E957" s="38"/>
      <c r="F957" s="38"/>
    </row>
    <row r="958" spans="1:6" x14ac:dyDescent="0.35">
      <c r="A958" s="243" t="s">
        <v>72</v>
      </c>
      <c r="B958" s="38"/>
      <c r="C958" s="38">
        <v>2828.8826318977599</v>
      </c>
      <c r="D958" s="38"/>
      <c r="E958" s="38"/>
      <c r="F958" s="38">
        <f>C958</f>
        <v>2828.8826318977599</v>
      </c>
    </row>
    <row r="959" spans="1:6" x14ac:dyDescent="0.35">
      <c r="A959" s="243" t="s">
        <v>73</v>
      </c>
      <c r="B959" s="38"/>
      <c r="C959" s="38">
        <v>25818.491565331398</v>
      </c>
      <c r="D959" s="38"/>
      <c r="E959" s="38"/>
      <c r="F959" s="38">
        <f>C959</f>
        <v>25818.491565331398</v>
      </c>
    </row>
    <row r="960" spans="1:6" x14ac:dyDescent="0.35">
      <c r="A960" s="243" t="s">
        <v>74</v>
      </c>
      <c r="B960" s="38"/>
      <c r="C960" s="38">
        <v>917.85843133700598</v>
      </c>
      <c r="D960" s="38"/>
      <c r="E960" s="38"/>
      <c r="F960" s="38">
        <f>C960</f>
        <v>917.85843133700598</v>
      </c>
    </row>
    <row r="961" spans="1:6" x14ac:dyDescent="0.35">
      <c r="A961" s="243" t="s">
        <v>10</v>
      </c>
      <c r="B961" s="38"/>
      <c r="C961" s="38"/>
      <c r="D961" s="38"/>
      <c r="E961" s="38">
        <v>9422.5412011646895</v>
      </c>
      <c r="F961" s="38"/>
    </row>
    <row r="962" spans="1:6" x14ac:dyDescent="0.35">
      <c r="A962" s="243" t="s">
        <v>11</v>
      </c>
      <c r="B962" s="38"/>
      <c r="C962" s="38"/>
      <c r="D962" s="38">
        <v>45925.515097659198</v>
      </c>
      <c r="E962" s="38"/>
      <c r="F962" s="38">
        <f>D962/3</f>
        <v>15308.505032553066</v>
      </c>
    </row>
    <row r="963" spans="1:6" x14ac:dyDescent="0.35">
      <c r="A963" s="243" t="s">
        <v>12</v>
      </c>
      <c r="B963" s="38"/>
      <c r="C963" s="38"/>
      <c r="D963" s="38">
        <v>5216.6944397371999</v>
      </c>
      <c r="E963" s="38"/>
      <c r="F963" s="38">
        <f>D963</f>
        <v>5216.6944397371999</v>
      </c>
    </row>
    <row r="964" spans="1:6" x14ac:dyDescent="0.35">
      <c r="A964" s="243" t="s">
        <v>13</v>
      </c>
      <c r="B964" s="38"/>
      <c r="C964" s="38"/>
      <c r="D964" s="38">
        <v>1813.31823011661</v>
      </c>
      <c r="E964" s="38"/>
      <c r="F964" s="38">
        <f>D964</f>
        <v>1813.31823011661</v>
      </c>
    </row>
    <row r="965" spans="1:6" x14ac:dyDescent="0.35">
      <c r="A965" s="243" t="s">
        <v>14</v>
      </c>
      <c r="B965" s="38"/>
      <c r="C965" s="38"/>
      <c r="D965" s="38">
        <v>743.30103143087001</v>
      </c>
      <c r="E965" s="38"/>
      <c r="F965" s="38"/>
    </row>
    <row r="966" spans="1:6" x14ac:dyDescent="0.35">
      <c r="A966" s="243" t="s">
        <v>15</v>
      </c>
      <c r="B966" s="38"/>
      <c r="C966" s="38"/>
      <c r="D966" s="38">
        <v>1135.5640426689299</v>
      </c>
      <c r="E966" s="38"/>
      <c r="F966" s="38">
        <f>D966</f>
        <v>1135.5640426689299</v>
      </c>
    </row>
    <row r="967" spans="1:6" x14ac:dyDescent="0.35">
      <c r="A967" s="56" t="s">
        <v>0</v>
      </c>
      <c r="B967" s="39">
        <f>SUM(B953:B966)</f>
        <v>1097.2806010429811</v>
      </c>
      <c r="C967" s="39">
        <f t="shared" ref="C967:E967" si="65">SUM(C953:C966)</f>
        <v>312632.19648867415</v>
      </c>
      <c r="D967" s="39">
        <f t="shared" si="65"/>
        <v>54834.392841612804</v>
      </c>
      <c r="E967" s="39">
        <f t="shared" si="65"/>
        <v>10076.413713245727</v>
      </c>
      <c r="F967" s="39">
        <f>SUM(F953:F966)</f>
        <v>217201.54020813</v>
      </c>
    </row>
    <row r="968" spans="1:6" x14ac:dyDescent="0.35">
      <c r="A968" s="56"/>
      <c r="B968" s="39"/>
      <c r="C968" s="39"/>
      <c r="D968" s="39"/>
      <c r="E968" s="39"/>
      <c r="F968" s="39"/>
    </row>
    <row r="969" spans="1:6" ht="14.25" customHeight="1" x14ac:dyDescent="0.35"/>
    <row r="970" spans="1:6" ht="14.65" customHeight="1" x14ac:dyDescent="0.35"/>
    <row r="979" ht="14.25" customHeight="1" x14ac:dyDescent="0.35"/>
  </sheetData>
  <mergeCells count="91">
    <mergeCell ref="A125:E125"/>
    <mergeCell ref="E98:E102"/>
    <mergeCell ref="A39:C39"/>
    <mergeCell ref="A7:E7"/>
    <mergeCell ref="A14:E14"/>
    <mergeCell ref="A18:E18"/>
    <mergeCell ref="A93:D93"/>
    <mergeCell ref="A64:E64"/>
    <mergeCell ref="C62:E62"/>
    <mergeCell ref="A71:E71"/>
    <mergeCell ref="A75:E75"/>
    <mergeCell ref="A114:E114"/>
    <mergeCell ref="A121:E121"/>
    <mergeCell ref="A2:F3"/>
    <mergeCell ref="A36:F37"/>
    <mergeCell ref="C5:E5"/>
    <mergeCell ref="E42:F42"/>
    <mergeCell ref="A41:C41"/>
    <mergeCell ref="F215:G230"/>
    <mergeCell ref="F191:G192"/>
    <mergeCell ref="A251:E251"/>
    <mergeCell ref="A218:B218"/>
    <mergeCell ref="A224:B224"/>
    <mergeCell ref="F190:G190"/>
    <mergeCell ref="F214:G214"/>
    <mergeCell ref="A143:F144"/>
    <mergeCell ref="A233:C233"/>
    <mergeCell ref="A152:B152"/>
    <mergeCell ref="A158:B158"/>
    <mergeCell ref="A164:B164"/>
    <mergeCell ref="A170:B170"/>
    <mergeCell ref="A176:B176"/>
    <mergeCell ref="A188:B188"/>
    <mergeCell ref="A194:B194"/>
    <mergeCell ref="A200:B200"/>
    <mergeCell ref="A206:B206"/>
    <mergeCell ref="A212:B212"/>
    <mergeCell ref="A182:B182"/>
    <mergeCell ref="A230:B230"/>
    <mergeCell ref="D344:E344"/>
    <mergeCell ref="A375:D375"/>
    <mergeCell ref="E290:E292"/>
    <mergeCell ref="A334:F335"/>
    <mergeCell ref="A342:B342"/>
    <mergeCell ref="F288:G289"/>
    <mergeCell ref="D298:F302"/>
    <mergeCell ref="A258:E258"/>
    <mergeCell ref="A262:E262"/>
    <mergeCell ref="A280:D280"/>
    <mergeCell ref="A504:B504"/>
    <mergeCell ref="D515:E515"/>
    <mergeCell ref="A546:D546"/>
    <mergeCell ref="A510:B510"/>
    <mergeCell ref="A408:F409"/>
    <mergeCell ref="A481:F482"/>
    <mergeCell ref="A484:B484"/>
    <mergeCell ref="A490:E490"/>
    <mergeCell ref="A415:B415"/>
    <mergeCell ref="D417:E417"/>
    <mergeCell ref="A448:D448"/>
    <mergeCell ref="A581:F582"/>
    <mergeCell ref="A584:B584"/>
    <mergeCell ref="A597:B597"/>
    <mergeCell ref="A603:B603"/>
    <mergeCell ref="A712:C712"/>
    <mergeCell ref="A609:B609"/>
    <mergeCell ref="A591:B591"/>
    <mergeCell ref="A615:B615"/>
    <mergeCell ref="A658:D658"/>
    <mergeCell ref="A617:C617"/>
    <mergeCell ref="D719:E719"/>
    <mergeCell ref="A750:D750"/>
    <mergeCell ref="A785:F786"/>
    <mergeCell ref="A795:B795"/>
    <mergeCell ref="G621:I621"/>
    <mergeCell ref="A695:F696"/>
    <mergeCell ref="A698:B698"/>
    <mergeCell ref="A704:B704"/>
    <mergeCell ref="A710:B710"/>
    <mergeCell ref="D627:E627"/>
    <mergeCell ref="A871:B872"/>
    <mergeCell ref="D797:E797"/>
    <mergeCell ref="A789:B789"/>
    <mergeCell ref="A828:D828"/>
    <mergeCell ref="A862:F863"/>
    <mergeCell ref="A865:B865"/>
    <mergeCell ref="A934:D934"/>
    <mergeCell ref="A886:B886"/>
    <mergeCell ref="A892:B892"/>
    <mergeCell ref="A895:C895"/>
    <mergeCell ref="D903:E903"/>
  </mergeCells>
  <pageMargins left="0.7" right="0.7" top="0.75" bottom="0.75" header="0.3" footer="0.3"/>
  <pageSetup paperSize="3" scale="48" fitToHeight="0" orientation="landscape" r:id="rId1"/>
  <ignoredErrors>
    <ignoredError sqref="B43 B95" formulaRange="1"/>
    <ignoredError sqref="E98 E290 E377 E660 E450 E752 E830 E936:E93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8029-4771-4CDB-8DB0-3272C6A447AD}">
  <dimension ref="A1:F420"/>
  <sheetViews>
    <sheetView zoomScale="60" zoomScaleNormal="84" workbookViewId="0">
      <selection activeCell="B18" sqref="B18"/>
    </sheetView>
  </sheetViews>
  <sheetFormatPr defaultColWidth="9.08984375" defaultRowHeight="13" x14ac:dyDescent="0.3"/>
  <cols>
    <col min="1" max="1" width="59.6328125" style="129" customWidth="1"/>
    <col min="2" max="2" width="16.08984375" style="134" customWidth="1"/>
    <col min="3" max="3" width="37.7265625" style="131" customWidth="1"/>
    <col min="4" max="4" width="60.453125" style="69" customWidth="1"/>
    <col min="5" max="5" width="74.36328125" style="69" customWidth="1"/>
    <col min="6" max="6" width="59" style="69" customWidth="1"/>
    <col min="7" max="16384" width="9.08984375" style="69"/>
  </cols>
  <sheetData>
    <row r="1" spans="1:6" s="129" customFormat="1" ht="30.4" customHeight="1" x14ac:dyDescent="0.3">
      <c r="A1" s="137" t="s">
        <v>702</v>
      </c>
      <c r="B1" s="90" t="s">
        <v>703</v>
      </c>
      <c r="C1" s="136" t="s">
        <v>704</v>
      </c>
      <c r="D1" s="246" t="s">
        <v>705</v>
      </c>
      <c r="E1" s="247" t="s">
        <v>746</v>
      </c>
      <c r="F1" s="247" t="s">
        <v>863</v>
      </c>
    </row>
    <row r="2" spans="1:6" s="129" customFormat="1" x14ac:dyDescent="0.3">
      <c r="A2" s="132" t="s">
        <v>650</v>
      </c>
      <c r="B2" s="132">
        <v>51111</v>
      </c>
      <c r="C2" s="138">
        <v>154</v>
      </c>
      <c r="D2" s="129">
        <f>ROUND($D$46*(C2/$C$46),0)</f>
        <v>15</v>
      </c>
      <c r="E2" s="129">
        <f>ROUND($E$46*(C2/$C$46),0)</f>
        <v>1</v>
      </c>
      <c r="F2" s="248">
        <f>ROUND($F$46*(C2/$C$46),0)</f>
        <v>0</v>
      </c>
    </row>
    <row r="3" spans="1:6" s="129" customFormat="1" x14ac:dyDescent="0.3">
      <c r="A3" s="132" t="s">
        <v>651</v>
      </c>
      <c r="B3" s="132">
        <v>51112</v>
      </c>
      <c r="C3" s="138">
        <v>8</v>
      </c>
      <c r="D3" s="129">
        <f t="shared" ref="D3:D45" si="0">ROUND($D$46*(C3/$C$46),0)</f>
        <v>1</v>
      </c>
      <c r="E3" s="129">
        <f t="shared" ref="E3:E45" si="1">ROUND($E$46*(C3/$C$46),0)</f>
        <v>0</v>
      </c>
      <c r="F3" s="248">
        <f t="shared" ref="F3:F45" si="2">ROUND($F$46*(C3/$C$46),0)</f>
        <v>0</v>
      </c>
    </row>
    <row r="4" spans="1:6" s="129" customFormat="1" x14ac:dyDescent="0.3">
      <c r="A4" s="132" t="s">
        <v>652</v>
      </c>
      <c r="B4" s="132">
        <v>51113</v>
      </c>
      <c r="C4" s="138">
        <v>0</v>
      </c>
      <c r="D4" s="129">
        <f t="shared" si="0"/>
        <v>0</v>
      </c>
      <c r="E4" s="129">
        <f t="shared" si="1"/>
        <v>0</v>
      </c>
      <c r="F4" s="248">
        <f t="shared" si="2"/>
        <v>0</v>
      </c>
    </row>
    <row r="5" spans="1:6" s="129" customFormat="1" x14ac:dyDescent="0.3">
      <c r="A5" s="132" t="s">
        <v>653</v>
      </c>
      <c r="B5" s="132" t="s">
        <v>654</v>
      </c>
      <c r="C5" s="138">
        <v>0</v>
      </c>
      <c r="D5" s="129">
        <f t="shared" si="0"/>
        <v>0</v>
      </c>
      <c r="E5" s="129">
        <f t="shared" si="1"/>
        <v>0</v>
      </c>
      <c r="F5" s="248">
        <f t="shared" si="2"/>
        <v>0</v>
      </c>
    </row>
    <row r="6" spans="1:6" s="129" customFormat="1" x14ac:dyDescent="0.3">
      <c r="A6" s="132" t="s">
        <v>655</v>
      </c>
      <c r="B6" s="132">
        <v>51121</v>
      </c>
      <c r="C6" s="138">
        <v>53</v>
      </c>
      <c r="D6" s="129">
        <f t="shared" si="0"/>
        <v>5</v>
      </c>
      <c r="E6" s="129">
        <f t="shared" si="1"/>
        <v>0</v>
      </c>
      <c r="F6" s="248">
        <f t="shared" si="2"/>
        <v>0</v>
      </c>
    </row>
    <row r="7" spans="1:6" s="129" customFormat="1" x14ac:dyDescent="0.3">
      <c r="A7" s="132" t="s">
        <v>656</v>
      </c>
      <c r="B7" s="133">
        <v>5121</v>
      </c>
      <c r="C7" s="139">
        <v>103</v>
      </c>
      <c r="D7" s="129">
        <f t="shared" si="0"/>
        <v>10</v>
      </c>
      <c r="E7" s="129">
        <f t="shared" si="1"/>
        <v>0</v>
      </c>
      <c r="F7" s="248">
        <f t="shared" si="2"/>
        <v>0</v>
      </c>
    </row>
    <row r="8" spans="1:6" s="129" customFormat="1" x14ac:dyDescent="0.3">
      <c r="A8" s="132" t="s">
        <v>657</v>
      </c>
      <c r="B8" s="133">
        <v>5122</v>
      </c>
      <c r="C8" s="139">
        <v>10</v>
      </c>
      <c r="D8" s="129">
        <f t="shared" si="0"/>
        <v>1</v>
      </c>
      <c r="E8" s="129">
        <f t="shared" si="1"/>
        <v>0</v>
      </c>
      <c r="F8" s="248">
        <f t="shared" si="2"/>
        <v>0</v>
      </c>
    </row>
    <row r="9" spans="1:6" s="129" customFormat="1" x14ac:dyDescent="0.3">
      <c r="A9" s="132" t="s">
        <v>658</v>
      </c>
      <c r="B9" s="132">
        <v>5151</v>
      </c>
      <c r="C9" s="138">
        <v>7</v>
      </c>
      <c r="D9" s="129">
        <f t="shared" si="0"/>
        <v>1</v>
      </c>
      <c r="E9" s="129">
        <f t="shared" si="1"/>
        <v>0</v>
      </c>
      <c r="F9" s="248">
        <f t="shared" si="2"/>
        <v>0</v>
      </c>
    </row>
    <row r="10" spans="1:6" s="129" customFormat="1" x14ac:dyDescent="0.3">
      <c r="A10" s="132" t="s">
        <v>659</v>
      </c>
      <c r="B10" s="132">
        <v>5152</v>
      </c>
      <c r="C10" s="138">
        <v>0</v>
      </c>
      <c r="D10" s="129">
        <f t="shared" si="0"/>
        <v>0</v>
      </c>
      <c r="E10" s="129">
        <f t="shared" si="1"/>
        <v>0</v>
      </c>
      <c r="F10" s="248">
        <f t="shared" si="2"/>
        <v>0</v>
      </c>
    </row>
    <row r="11" spans="1:6" s="129" customFormat="1" x14ac:dyDescent="0.3">
      <c r="A11" s="132" t="s">
        <v>660</v>
      </c>
      <c r="B11" s="132">
        <v>51913</v>
      </c>
      <c r="C11" s="138">
        <v>3</v>
      </c>
      <c r="D11" s="129">
        <f t="shared" si="0"/>
        <v>0</v>
      </c>
      <c r="E11" s="129">
        <f t="shared" si="1"/>
        <v>0</v>
      </c>
      <c r="F11" s="248">
        <f t="shared" si="2"/>
        <v>0</v>
      </c>
    </row>
    <row r="12" spans="1:6" s="129" customFormat="1" x14ac:dyDescent="0.3">
      <c r="A12" s="132" t="s">
        <v>661</v>
      </c>
      <c r="B12" s="133">
        <v>517</v>
      </c>
      <c r="C12" s="139">
        <v>1583</v>
      </c>
      <c r="D12" s="129">
        <f t="shared" si="0"/>
        <v>154</v>
      </c>
      <c r="E12" s="129">
        <f t="shared" si="1"/>
        <v>6</v>
      </c>
      <c r="F12" s="248">
        <f t="shared" si="2"/>
        <v>2</v>
      </c>
    </row>
    <row r="13" spans="1:6" s="129" customFormat="1" x14ac:dyDescent="0.3">
      <c r="A13" s="132" t="s">
        <v>662</v>
      </c>
      <c r="B13" s="132">
        <v>518</v>
      </c>
      <c r="C13" s="138">
        <v>272</v>
      </c>
      <c r="D13" s="129">
        <f t="shared" si="0"/>
        <v>26</v>
      </c>
      <c r="E13" s="129">
        <f t="shared" si="1"/>
        <v>1</v>
      </c>
      <c r="F13" s="248">
        <f t="shared" si="2"/>
        <v>0</v>
      </c>
    </row>
    <row r="14" spans="1:6" s="129" customFormat="1" x14ac:dyDescent="0.3">
      <c r="A14" s="132" t="s">
        <v>663</v>
      </c>
      <c r="B14" s="132" t="s">
        <v>664</v>
      </c>
      <c r="C14" s="138">
        <v>64</v>
      </c>
      <c r="D14" s="129">
        <f t="shared" si="0"/>
        <v>6</v>
      </c>
      <c r="E14" s="129">
        <f t="shared" si="1"/>
        <v>0</v>
      </c>
      <c r="F14" s="248">
        <f t="shared" si="2"/>
        <v>0</v>
      </c>
    </row>
    <row r="15" spans="1:6" s="129" customFormat="1" x14ac:dyDescent="0.3">
      <c r="A15" s="132" t="s">
        <v>665</v>
      </c>
      <c r="B15" s="133" t="s">
        <v>666</v>
      </c>
      <c r="C15" s="139">
        <v>785</v>
      </c>
      <c r="D15" s="129">
        <f t="shared" si="0"/>
        <v>76</v>
      </c>
      <c r="E15" s="129">
        <f t="shared" si="1"/>
        <v>3</v>
      </c>
      <c r="F15" s="248">
        <f t="shared" si="2"/>
        <v>1</v>
      </c>
    </row>
    <row r="16" spans="1:6" s="129" customFormat="1" x14ac:dyDescent="0.3">
      <c r="A16" s="132" t="s">
        <v>667</v>
      </c>
      <c r="B16" s="133" t="s">
        <v>668</v>
      </c>
      <c r="C16" s="139">
        <v>245</v>
      </c>
      <c r="D16" s="129">
        <f t="shared" si="0"/>
        <v>24</v>
      </c>
      <c r="E16" s="129">
        <f t="shared" si="1"/>
        <v>1</v>
      </c>
      <c r="F16" s="248">
        <f t="shared" si="2"/>
        <v>0</v>
      </c>
    </row>
    <row r="17" spans="1:6" s="129" customFormat="1" ht="14.25" customHeight="1" x14ac:dyDescent="0.3">
      <c r="A17" s="133" t="s">
        <v>669</v>
      </c>
      <c r="B17" s="132">
        <v>523</v>
      </c>
      <c r="C17" s="138">
        <v>100</v>
      </c>
      <c r="D17" s="129">
        <f t="shared" si="0"/>
        <v>10</v>
      </c>
      <c r="E17" s="129">
        <f t="shared" si="1"/>
        <v>0</v>
      </c>
      <c r="F17" s="248">
        <f t="shared" si="2"/>
        <v>0</v>
      </c>
    </row>
    <row r="18" spans="1:6" s="129" customFormat="1" x14ac:dyDescent="0.3">
      <c r="A18" s="132" t="s">
        <v>670</v>
      </c>
      <c r="B18" s="133">
        <v>5241</v>
      </c>
      <c r="C18" s="139">
        <v>794</v>
      </c>
      <c r="D18" s="129">
        <f t="shared" si="0"/>
        <v>77</v>
      </c>
      <c r="E18" s="129">
        <f t="shared" si="1"/>
        <v>3</v>
      </c>
      <c r="F18" s="248">
        <f t="shared" si="2"/>
        <v>1</v>
      </c>
    </row>
    <row r="19" spans="1:6" s="129" customFormat="1" x14ac:dyDescent="0.3">
      <c r="A19" s="132" t="s">
        <v>671</v>
      </c>
      <c r="B19" s="133">
        <v>5242</v>
      </c>
      <c r="C19" s="139">
        <v>295</v>
      </c>
      <c r="D19" s="129">
        <f t="shared" si="0"/>
        <v>29</v>
      </c>
      <c r="E19" s="129">
        <f t="shared" si="1"/>
        <v>1</v>
      </c>
      <c r="F19" s="248">
        <f t="shared" si="2"/>
        <v>0</v>
      </c>
    </row>
    <row r="20" spans="1:6" s="129" customFormat="1" x14ac:dyDescent="0.3">
      <c r="A20" s="132" t="s">
        <v>672</v>
      </c>
      <c r="B20" s="132">
        <v>525</v>
      </c>
      <c r="C20" s="138">
        <v>0</v>
      </c>
      <c r="D20" s="129">
        <f t="shared" si="0"/>
        <v>0</v>
      </c>
      <c r="E20" s="129">
        <f t="shared" si="1"/>
        <v>0</v>
      </c>
      <c r="F20" s="248">
        <f t="shared" si="2"/>
        <v>0</v>
      </c>
    </row>
    <row r="21" spans="1:6" s="129" customFormat="1" x14ac:dyDescent="0.3">
      <c r="A21" s="132" t="s">
        <v>673</v>
      </c>
      <c r="B21" s="132">
        <v>531</v>
      </c>
      <c r="C21" s="138">
        <v>373</v>
      </c>
      <c r="D21" s="129">
        <f t="shared" si="0"/>
        <v>36</v>
      </c>
      <c r="E21" s="129">
        <f t="shared" si="1"/>
        <v>1</v>
      </c>
      <c r="F21" s="248">
        <f t="shared" si="2"/>
        <v>0</v>
      </c>
    </row>
    <row r="22" spans="1:6" s="129" customFormat="1" x14ac:dyDescent="0.3">
      <c r="A22" s="132" t="s">
        <v>674</v>
      </c>
      <c r="B22" s="132">
        <v>533</v>
      </c>
      <c r="C22" s="138">
        <v>0</v>
      </c>
      <c r="D22" s="129">
        <f t="shared" si="0"/>
        <v>0</v>
      </c>
      <c r="E22" s="129">
        <f t="shared" si="1"/>
        <v>0</v>
      </c>
      <c r="F22" s="248">
        <f t="shared" si="2"/>
        <v>0</v>
      </c>
    </row>
    <row r="23" spans="1:6" s="129" customFormat="1" x14ac:dyDescent="0.3">
      <c r="A23" s="132" t="s">
        <v>675</v>
      </c>
      <c r="B23" s="132">
        <v>5411</v>
      </c>
      <c r="C23" s="138">
        <v>227</v>
      </c>
      <c r="D23" s="129">
        <f t="shared" si="0"/>
        <v>22</v>
      </c>
      <c r="E23" s="129">
        <f t="shared" si="1"/>
        <v>1</v>
      </c>
      <c r="F23" s="248">
        <f t="shared" si="2"/>
        <v>0</v>
      </c>
    </row>
    <row r="24" spans="1:6" s="129" customFormat="1" x14ac:dyDescent="0.3">
      <c r="A24" s="132" t="s">
        <v>676</v>
      </c>
      <c r="B24" s="132">
        <v>5412</v>
      </c>
      <c r="C24" s="138">
        <v>397</v>
      </c>
      <c r="D24" s="129">
        <f t="shared" si="0"/>
        <v>39</v>
      </c>
      <c r="E24" s="129">
        <f t="shared" si="1"/>
        <v>2</v>
      </c>
      <c r="F24" s="248">
        <f t="shared" si="2"/>
        <v>0</v>
      </c>
    </row>
    <row r="25" spans="1:6" s="129" customFormat="1" x14ac:dyDescent="0.3">
      <c r="A25" s="132" t="s">
        <v>677</v>
      </c>
      <c r="B25" s="132">
        <v>5413</v>
      </c>
      <c r="C25" s="138">
        <v>4412</v>
      </c>
      <c r="D25" s="129">
        <f t="shared" si="0"/>
        <v>430</v>
      </c>
      <c r="E25" s="129">
        <f t="shared" si="1"/>
        <v>17</v>
      </c>
      <c r="F25" s="248">
        <f t="shared" si="2"/>
        <v>5</v>
      </c>
    </row>
    <row r="26" spans="1:6" s="129" customFormat="1" x14ac:dyDescent="0.3">
      <c r="A26" s="132" t="s">
        <v>678</v>
      </c>
      <c r="B26" s="132">
        <v>5414</v>
      </c>
      <c r="C26" s="138">
        <v>41</v>
      </c>
      <c r="D26" s="129">
        <f t="shared" si="0"/>
        <v>4</v>
      </c>
      <c r="E26" s="129">
        <f t="shared" si="1"/>
        <v>0</v>
      </c>
      <c r="F26" s="248">
        <f t="shared" si="2"/>
        <v>0</v>
      </c>
    </row>
    <row r="27" spans="1:6" s="129" customFormat="1" x14ac:dyDescent="0.3">
      <c r="A27" s="132" t="s">
        <v>679</v>
      </c>
      <c r="B27" s="132">
        <v>541511</v>
      </c>
      <c r="C27" s="138">
        <v>321</v>
      </c>
      <c r="D27" s="129">
        <f t="shared" si="0"/>
        <v>31</v>
      </c>
      <c r="E27" s="129">
        <f t="shared" si="1"/>
        <v>1</v>
      </c>
      <c r="F27" s="248">
        <f t="shared" si="2"/>
        <v>0</v>
      </c>
    </row>
    <row r="28" spans="1:6" s="129" customFormat="1" x14ac:dyDescent="0.3">
      <c r="A28" s="132" t="s">
        <v>680</v>
      </c>
      <c r="B28" s="132">
        <v>541512</v>
      </c>
      <c r="C28" s="138">
        <v>61</v>
      </c>
      <c r="D28" s="129">
        <f t="shared" si="0"/>
        <v>6</v>
      </c>
      <c r="E28" s="129">
        <f t="shared" si="1"/>
        <v>0</v>
      </c>
      <c r="F28" s="248">
        <f t="shared" si="2"/>
        <v>0</v>
      </c>
    </row>
    <row r="29" spans="1:6" s="129" customFormat="1" x14ac:dyDescent="0.3">
      <c r="A29" s="132" t="s">
        <v>681</v>
      </c>
      <c r="B29" s="132" t="s">
        <v>682</v>
      </c>
      <c r="C29" s="138">
        <v>41</v>
      </c>
      <c r="D29" s="129">
        <f t="shared" si="0"/>
        <v>4</v>
      </c>
      <c r="E29" s="129">
        <f t="shared" si="1"/>
        <v>0</v>
      </c>
      <c r="F29" s="248">
        <f t="shared" si="2"/>
        <v>0</v>
      </c>
    </row>
    <row r="30" spans="1:6" s="129" customFormat="1" x14ac:dyDescent="0.3">
      <c r="A30" s="132" t="s">
        <v>683</v>
      </c>
      <c r="B30" s="132">
        <v>54161</v>
      </c>
      <c r="C30" s="138">
        <v>230</v>
      </c>
      <c r="D30" s="129">
        <f t="shared" si="0"/>
        <v>22</v>
      </c>
      <c r="E30" s="129">
        <f t="shared" si="1"/>
        <v>1</v>
      </c>
      <c r="F30" s="248">
        <f t="shared" si="2"/>
        <v>0</v>
      </c>
    </row>
    <row r="31" spans="1:6" s="129" customFormat="1" x14ac:dyDescent="0.3">
      <c r="A31" s="132" t="s">
        <v>684</v>
      </c>
      <c r="B31" s="132" t="s">
        <v>685</v>
      </c>
      <c r="C31" s="138">
        <v>170</v>
      </c>
      <c r="D31" s="129">
        <f t="shared" si="0"/>
        <v>17</v>
      </c>
      <c r="E31" s="129">
        <f t="shared" si="1"/>
        <v>1</v>
      </c>
      <c r="F31" s="248">
        <f t="shared" si="2"/>
        <v>0</v>
      </c>
    </row>
    <row r="32" spans="1:6" s="129" customFormat="1" x14ac:dyDescent="0.3">
      <c r="A32" s="132" t="s">
        <v>686</v>
      </c>
      <c r="B32" s="132">
        <v>5417</v>
      </c>
      <c r="C32" s="138">
        <v>139</v>
      </c>
      <c r="D32" s="129">
        <f t="shared" si="0"/>
        <v>14</v>
      </c>
      <c r="E32" s="129">
        <f t="shared" si="1"/>
        <v>1</v>
      </c>
      <c r="F32" s="248">
        <f t="shared" si="2"/>
        <v>0</v>
      </c>
    </row>
    <row r="33" spans="1:6" s="129" customFormat="1" x14ac:dyDescent="0.3">
      <c r="A33" s="132" t="s">
        <v>687</v>
      </c>
      <c r="B33" s="132">
        <v>5418</v>
      </c>
      <c r="C33" s="138">
        <v>139</v>
      </c>
      <c r="D33" s="129">
        <f t="shared" si="0"/>
        <v>14</v>
      </c>
      <c r="E33" s="129">
        <f t="shared" si="1"/>
        <v>1</v>
      </c>
      <c r="F33" s="248">
        <f t="shared" si="2"/>
        <v>0</v>
      </c>
    </row>
    <row r="34" spans="1:6" s="129" customFormat="1" x14ac:dyDescent="0.3">
      <c r="A34" s="132" t="s">
        <v>688</v>
      </c>
      <c r="B34" s="132">
        <v>54192</v>
      </c>
      <c r="C34" s="138">
        <v>52</v>
      </c>
      <c r="D34" s="129">
        <f t="shared" si="0"/>
        <v>5</v>
      </c>
      <c r="E34" s="129">
        <f t="shared" si="1"/>
        <v>0</v>
      </c>
      <c r="F34" s="248">
        <f t="shared" si="2"/>
        <v>0</v>
      </c>
    </row>
    <row r="35" spans="1:6" s="129" customFormat="1" x14ac:dyDescent="0.3">
      <c r="A35" s="132" t="s">
        <v>689</v>
      </c>
      <c r="B35" s="132">
        <v>54194</v>
      </c>
      <c r="C35" s="138">
        <v>222</v>
      </c>
      <c r="D35" s="129">
        <f t="shared" si="0"/>
        <v>22</v>
      </c>
      <c r="E35" s="129">
        <f t="shared" si="1"/>
        <v>1</v>
      </c>
      <c r="F35" s="248">
        <f t="shared" si="2"/>
        <v>0</v>
      </c>
    </row>
    <row r="36" spans="1:6" s="129" customFormat="1" ht="19.5" customHeight="1" x14ac:dyDescent="0.3">
      <c r="A36" s="133" t="s">
        <v>690</v>
      </c>
      <c r="B36" s="132" t="s">
        <v>691</v>
      </c>
      <c r="C36" s="138">
        <v>89</v>
      </c>
      <c r="D36" s="129">
        <f t="shared" si="0"/>
        <v>9</v>
      </c>
      <c r="E36" s="129">
        <f t="shared" si="1"/>
        <v>0</v>
      </c>
      <c r="F36" s="248">
        <f t="shared" si="2"/>
        <v>0</v>
      </c>
    </row>
    <row r="37" spans="1:6" s="129" customFormat="1" x14ac:dyDescent="0.3">
      <c r="A37" s="132" t="s">
        <v>692</v>
      </c>
      <c r="B37" s="132">
        <v>55</v>
      </c>
      <c r="C37" s="138">
        <v>1911</v>
      </c>
      <c r="D37" s="129">
        <f t="shared" si="0"/>
        <v>186</v>
      </c>
      <c r="E37" s="129">
        <f t="shared" si="1"/>
        <v>7</v>
      </c>
      <c r="F37" s="248">
        <f t="shared" si="2"/>
        <v>2</v>
      </c>
    </row>
    <row r="38" spans="1:6" s="129" customFormat="1" x14ac:dyDescent="0.3">
      <c r="A38" s="132" t="s">
        <v>693</v>
      </c>
      <c r="B38" s="132" t="s">
        <v>694</v>
      </c>
      <c r="C38" s="138">
        <v>181</v>
      </c>
      <c r="D38" s="129">
        <f t="shared" si="0"/>
        <v>18</v>
      </c>
      <c r="E38" s="129">
        <f t="shared" si="1"/>
        <v>1</v>
      </c>
      <c r="F38" s="248">
        <f t="shared" si="2"/>
        <v>0</v>
      </c>
    </row>
    <row r="39" spans="1:6" s="129" customFormat="1" x14ac:dyDescent="0.3">
      <c r="A39" s="132" t="s">
        <v>695</v>
      </c>
      <c r="B39" s="132">
        <v>5615</v>
      </c>
      <c r="C39" s="138">
        <v>242</v>
      </c>
      <c r="D39" s="129">
        <f t="shared" si="0"/>
        <v>24</v>
      </c>
      <c r="E39" s="129">
        <f t="shared" si="1"/>
        <v>1</v>
      </c>
      <c r="F39" s="248">
        <f t="shared" si="2"/>
        <v>0</v>
      </c>
    </row>
    <row r="40" spans="1:6" s="129" customFormat="1" x14ac:dyDescent="0.3">
      <c r="A40" s="132" t="s">
        <v>696</v>
      </c>
      <c r="B40" s="132">
        <v>5611</v>
      </c>
      <c r="C40" s="138">
        <v>604</v>
      </c>
      <c r="D40" s="129">
        <f t="shared" si="0"/>
        <v>59</v>
      </c>
      <c r="E40" s="129">
        <f t="shared" si="1"/>
        <v>2</v>
      </c>
      <c r="F40" s="248">
        <f t="shared" si="2"/>
        <v>1</v>
      </c>
    </row>
    <row r="41" spans="1:6" s="129" customFormat="1" x14ac:dyDescent="0.3">
      <c r="A41" s="132" t="s">
        <v>697</v>
      </c>
      <c r="B41" s="132">
        <v>5612</v>
      </c>
      <c r="C41" s="138">
        <v>2046</v>
      </c>
      <c r="D41" s="129">
        <f t="shared" si="0"/>
        <v>199</v>
      </c>
      <c r="E41" s="129">
        <f t="shared" si="1"/>
        <v>8</v>
      </c>
      <c r="F41" s="248">
        <f t="shared" si="2"/>
        <v>2</v>
      </c>
    </row>
    <row r="42" spans="1:6" s="129" customFormat="1" x14ac:dyDescent="0.3">
      <c r="A42" s="132" t="s">
        <v>698</v>
      </c>
      <c r="B42" s="132">
        <v>5614</v>
      </c>
      <c r="C42" s="138">
        <v>45</v>
      </c>
      <c r="D42" s="129">
        <f t="shared" si="0"/>
        <v>4</v>
      </c>
      <c r="E42" s="129">
        <f t="shared" si="1"/>
        <v>0</v>
      </c>
      <c r="F42" s="248">
        <f t="shared" si="2"/>
        <v>0</v>
      </c>
    </row>
    <row r="43" spans="1:6" s="129" customFormat="1" x14ac:dyDescent="0.3">
      <c r="A43" s="132" t="s">
        <v>699</v>
      </c>
      <c r="B43" s="132">
        <v>5616</v>
      </c>
      <c r="C43" s="138">
        <v>160</v>
      </c>
      <c r="D43" s="129">
        <f t="shared" si="0"/>
        <v>16</v>
      </c>
      <c r="E43" s="129">
        <f t="shared" si="1"/>
        <v>1</v>
      </c>
      <c r="F43" s="248">
        <f t="shared" si="2"/>
        <v>0</v>
      </c>
    </row>
    <row r="44" spans="1:6" s="129" customFormat="1" x14ac:dyDescent="0.3">
      <c r="A44" s="132" t="s">
        <v>700</v>
      </c>
      <c r="B44" s="132">
        <v>5617</v>
      </c>
      <c r="C44" s="138">
        <v>525</v>
      </c>
      <c r="D44" s="129">
        <f t="shared" si="0"/>
        <v>51</v>
      </c>
      <c r="E44" s="129">
        <f t="shared" si="1"/>
        <v>2</v>
      </c>
      <c r="F44" s="248">
        <f t="shared" si="2"/>
        <v>1</v>
      </c>
    </row>
    <row r="45" spans="1:6" s="129" customFormat="1" x14ac:dyDescent="0.3">
      <c r="A45" s="132" t="s">
        <v>701</v>
      </c>
      <c r="B45" s="132">
        <v>5619</v>
      </c>
      <c r="C45" s="138">
        <v>62</v>
      </c>
      <c r="D45" s="129">
        <f t="shared" si="0"/>
        <v>6</v>
      </c>
      <c r="E45" s="129">
        <f t="shared" si="1"/>
        <v>0</v>
      </c>
      <c r="F45" s="248">
        <f t="shared" si="2"/>
        <v>0</v>
      </c>
    </row>
    <row r="46" spans="1:6" s="74" customFormat="1" x14ac:dyDescent="0.3">
      <c r="A46" s="140" t="s">
        <v>53</v>
      </c>
      <c r="B46" s="141"/>
      <c r="C46" s="142">
        <f>SUM(C2:C45)</f>
        <v>17166</v>
      </c>
      <c r="D46" s="144">
        <f>SUM('Route 228 Development Opps'!D98:D102)</f>
        <v>1671.3091922005569</v>
      </c>
      <c r="E46" s="143">
        <f>('Route 228 Development Opps'!D290+'Route 228 Development Opps'!D291+'Route 228 Development Opps'!D292)/3</f>
        <v>66.441441441441441</v>
      </c>
      <c r="F46" s="143">
        <f>'Route 228 Development Opps'!D936</f>
        <v>18.924791086350975</v>
      </c>
    </row>
    <row r="47" spans="1:6" x14ac:dyDescent="0.3">
      <c r="A47" s="131"/>
      <c r="C47" s="135"/>
    </row>
    <row r="48" spans="1:6" x14ac:dyDescent="0.3">
      <c r="A48" s="131"/>
    </row>
    <row r="49" spans="1:1" x14ac:dyDescent="0.3">
      <c r="A49" s="131"/>
    </row>
    <row r="50" spans="1:1" x14ac:dyDescent="0.3">
      <c r="A50" s="131"/>
    </row>
    <row r="51" spans="1:1" x14ac:dyDescent="0.3">
      <c r="A51" s="131"/>
    </row>
    <row r="52" spans="1:1" x14ac:dyDescent="0.3">
      <c r="A52" s="131"/>
    </row>
    <row r="53" spans="1:1" x14ac:dyDescent="0.3">
      <c r="A53" s="131"/>
    </row>
    <row r="54" spans="1:1" x14ac:dyDescent="0.3">
      <c r="A54" s="131"/>
    </row>
    <row r="55" spans="1:1" x14ac:dyDescent="0.3">
      <c r="A55" s="131"/>
    </row>
    <row r="56" spans="1:1" x14ac:dyDescent="0.3">
      <c r="A56" s="131"/>
    </row>
    <row r="57" spans="1:1" x14ac:dyDescent="0.3">
      <c r="A57" s="131"/>
    </row>
    <row r="58" spans="1:1" x14ac:dyDescent="0.3">
      <c r="A58" s="131"/>
    </row>
    <row r="59" spans="1:1" x14ac:dyDescent="0.3">
      <c r="A59" s="131"/>
    </row>
    <row r="60" spans="1:1" x14ac:dyDescent="0.3">
      <c r="A60" s="131"/>
    </row>
    <row r="61" spans="1:1" x14ac:dyDescent="0.3">
      <c r="A61" s="131"/>
    </row>
    <row r="62" spans="1:1" x14ac:dyDescent="0.3">
      <c r="A62" s="131"/>
    </row>
    <row r="63" spans="1:1" x14ac:dyDescent="0.3">
      <c r="A63" s="131"/>
    </row>
    <row r="64" spans="1:1" x14ac:dyDescent="0.3">
      <c r="A64" s="131"/>
    </row>
    <row r="65" spans="1:1" x14ac:dyDescent="0.3">
      <c r="A65" s="131"/>
    </row>
    <row r="66" spans="1:1" x14ac:dyDescent="0.3">
      <c r="A66" s="131"/>
    </row>
    <row r="67" spans="1:1" x14ac:dyDescent="0.3">
      <c r="A67" s="131"/>
    </row>
    <row r="68" spans="1:1" x14ac:dyDescent="0.3">
      <c r="A68" s="131"/>
    </row>
    <row r="69" spans="1:1" x14ac:dyDescent="0.3">
      <c r="A69" s="131"/>
    </row>
    <row r="70" spans="1:1" x14ac:dyDescent="0.3">
      <c r="A70" s="131"/>
    </row>
    <row r="71" spans="1:1" x14ac:dyDescent="0.3">
      <c r="A71" s="131"/>
    </row>
    <row r="72" spans="1:1" x14ac:dyDescent="0.3">
      <c r="A72" s="131"/>
    </row>
    <row r="73" spans="1:1" x14ac:dyDescent="0.3">
      <c r="A73" s="131"/>
    </row>
    <row r="74" spans="1:1" x14ac:dyDescent="0.3">
      <c r="A74" s="131"/>
    </row>
    <row r="75" spans="1:1" x14ac:dyDescent="0.3">
      <c r="A75" s="131"/>
    </row>
    <row r="76" spans="1:1" x14ac:dyDescent="0.3">
      <c r="A76" s="131"/>
    </row>
    <row r="77" spans="1:1" x14ac:dyDescent="0.3">
      <c r="A77" s="131"/>
    </row>
    <row r="78" spans="1:1" x14ac:dyDescent="0.3">
      <c r="A78" s="131"/>
    </row>
    <row r="79" spans="1:1" x14ac:dyDescent="0.3">
      <c r="A79" s="131"/>
    </row>
    <row r="80" spans="1:1" x14ac:dyDescent="0.3">
      <c r="A80" s="131"/>
    </row>
    <row r="81" spans="1:1" x14ac:dyDescent="0.3">
      <c r="A81" s="131"/>
    </row>
    <row r="82" spans="1:1" x14ac:dyDescent="0.3">
      <c r="A82" s="131"/>
    </row>
    <row r="83" spans="1:1" x14ac:dyDescent="0.3">
      <c r="A83" s="131"/>
    </row>
    <row r="84" spans="1:1" x14ac:dyDescent="0.3">
      <c r="A84" s="131"/>
    </row>
    <row r="85" spans="1:1" x14ac:dyDescent="0.3">
      <c r="A85" s="131"/>
    </row>
    <row r="86" spans="1:1" x14ac:dyDescent="0.3">
      <c r="A86" s="131"/>
    </row>
    <row r="87" spans="1:1" x14ac:dyDescent="0.3">
      <c r="A87" s="131"/>
    </row>
    <row r="88" spans="1:1" x14ac:dyDescent="0.3">
      <c r="A88" s="131"/>
    </row>
    <row r="89" spans="1:1" x14ac:dyDescent="0.3">
      <c r="A89" s="131"/>
    </row>
    <row r="90" spans="1:1" x14ac:dyDescent="0.3">
      <c r="A90" s="131"/>
    </row>
    <row r="91" spans="1:1" x14ac:dyDescent="0.3">
      <c r="A91" s="131"/>
    </row>
    <row r="92" spans="1:1" x14ac:dyDescent="0.3">
      <c r="A92" s="131"/>
    </row>
    <row r="93" spans="1:1" x14ac:dyDescent="0.3">
      <c r="A93" s="131"/>
    </row>
    <row r="94" spans="1:1" x14ac:dyDescent="0.3">
      <c r="A94" s="131"/>
    </row>
    <row r="95" spans="1:1" x14ac:dyDescent="0.3">
      <c r="A95" s="131"/>
    </row>
    <row r="96" spans="1:1" x14ac:dyDescent="0.3">
      <c r="A96" s="131"/>
    </row>
    <row r="97" spans="1:1" x14ac:dyDescent="0.3">
      <c r="A97" s="131"/>
    </row>
    <row r="98" spans="1:1" x14ac:dyDescent="0.3">
      <c r="A98" s="131"/>
    </row>
    <row r="99" spans="1:1" x14ac:dyDescent="0.3">
      <c r="A99" s="131"/>
    </row>
    <row r="100" spans="1:1" x14ac:dyDescent="0.3">
      <c r="A100" s="131"/>
    </row>
    <row r="101" spans="1:1" x14ac:dyDescent="0.3">
      <c r="A101" s="131"/>
    </row>
    <row r="102" spans="1:1" x14ac:dyDescent="0.3">
      <c r="A102" s="131"/>
    </row>
    <row r="103" spans="1:1" x14ac:dyDescent="0.3">
      <c r="A103" s="131"/>
    </row>
    <row r="104" spans="1:1" x14ac:dyDescent="0.3">
      <c r="A104" s="131"/>
    </row>
    <row r="105" spans="1:1" x14ac:dyDescent="0.3">
      <c r="A105" s="131"/>
    </row>
    <row r="106" spans="1:1" x14ac:dyDescent="0.3">
      <c r="A106" s="131"/>
    </row>
    <row r="107" spans="1:1" x14ac:dyDescent="0.3">
      <c r="A107" s="131"/>
    </row>
    <row r="108" spans="1:1" x14ac:dyDescent="0.3">
      <c r="A108" s="131"/>
    </row>
    <row r="109" spans="1:1" x14ac:dyDescent="0.3">
      <c r="A109" s="131"/>
    </row>
    <row r="110" spans="1:1" x14ac:dyDescent="0.3">
      <c r="A110" s="131"/>
    </row>
    <row r="111" spans="1:1" x14ac:dyDescent="0.3">
      <c r="A111" s="131"/>
    </row>
    <row r="112" spans="1:1" x14ac:dyDescent="0.3">
      <c r="A112" s="131"/>
    </row>
    <row r="113" spans="1:1" x14ac:dyDescent="0.3">
      <c r="A113" s="131"/>
    </row>
    <row r="114" spans="1:1" x14ac:dyDescent="0.3">
      <c r="A114" s="131"/>
    </row>
    <row r="115" spans="1:1" x14ac:dyDescent="0.3">
      <c r="A115" s="131"/>
    </row>
    <row r="116" spans="1:1" x14ac:dyDescent="0.3">
      <c r="A116" s="131"/>
    </row>
    <row r="117" spans="1:1" x14ac:dyDescent="0.3">
      <c r="A117" s="131"/>
    </row>
    <row r="118" spans="1:1" x14ac:dyDescent="0.3">
      <c r="A118" s="131"/>
    </row>
    <row r="119" spans="1:1" x14ac:dyDescent="0.3">
      <c r="A119" s="131"/>
    </row>
    <row r="120" spans="1:1" x14ac:dyDescent="0.3">
      <c r="A120" s="131"/>
    </row>
    <row r="121" spans="1:1" x14ac:dyDescent="0.3">
      <c r="A121" s="131"/>
    </row>
    <row r="122" spans="1:1" x14ac:dyDescent="0.3">
      <c r="A122" s="131"/>
    </row>
    <row r="123" spans="1:1" x14ac:dyDescent="0.3">
      <c r="A123" s="131"/>
    </row>
    <row r="124" spans="1:1" x14ac:dyDescent="0.3">
      <c r="A124" s="131"/>
    </row>
    <row r="125" spans="1:1" x14ac:dyDescent="0.3">
      <c r="A125" s="131"/>
    </row>
    <row r="126" spans="1:1" x14ac:dyDescent="0.3">
      <c r="A126" s="131"/>
    </row>
    <row r="127" spans="1:1" x14ac:dyDescent="0.3">
      <c r="A127" s="131"/>
    </row>
    <row r="128" spans="1:1" x14ac:dyDescent="0.3">
      <c r="A128" s="131"/>
    </row>
    <row r="129" spans="1:1" x14ac:dyDescent="0.3">
      <c r="A129" s="131"/>
    </row>
    <row r="130" spans="1:1" x14ac:dyDescent="0.3">
      <c r="A130" s="131"/>
    </row>
    <row r="131" spans="1:1" x14ac:dyDescent="0.3">
      <c r="A131" s="131"/>
    </row>
    <row r="132" spans="1:1" x14ac:dyDescent="0.3">
      <c r="A132" s="131"/>
    </row>
    <row r="133" spans="1:1" x14ac:dyDescent="0.3">
      <c r="A133" s="131"/>
    </row>
    <row r="134" spans="1:1" x14ac:dyDescent="0.3">
      <c r="A134" s="131"/>
    </row>
    <row r="135" spans="1:1" x14ac:dyDescent="0.3">
      <c r="A135" s="131"/>
    </row>
    <row r="136" spans="1:1" x14ac:dyDescent="0.3">
      <c r="A136" s="131"/>
    </row>
    <row r="137" spans="1:1" x14ac:dyDescent="0.3">
      <c r="A137" s="131"/>
    </row>
    <row r="138" spans="1:1" x14ac:dyDescent="0.3">
      <c r="A138" s="131"/>
    </row>
    <row r="139" spans="1:1" x14ac:dyDescent="0.3">
      <c r="A139" s="131"/>
    </row>
    <row r="140" spans="1:1" x14ac:dyDescent="0.3">
      <c r="A140" s="131"/>
    </row>
    <row r="141" spans="1:1" x14ac:dyDescent="0.3">
      <c r="A141" s="131"/>
    </row>
    <row r="142" spans="1:1" x14ac:dyDescent="0.3">
      <c r="A142" s="131"/>
    </row>
    <row r="143" spans="1:1" x14ac:dyDescent="0.3">
      <c r="A143" s="131"/>
    </row>
    <row r="144" spans="1:1" x14ac:dyDescent="0.3">
      <c r="A144" s="131"/>
    </row>
    <row r="145" spans="1:1" x14ac:dyDescent="0.3">
      <c r="A145" s="131"/>
    </row>
    <row r="146" spans="1:1" x14ac:dyDescent="0.3">
      <c r="A146" s="131"/>
    </row>
    <row r="147" spans="1:1" x14ac:dyDescent="0.3">
      <c r="A147" s="131"/>
    </row>
    <row r="148" spans="1:1" x14ac:dyDescent="0.3">
      <c r="A148" s="131"/>
    </row>
    <row r="149" spans="1:1" x14ac:dyDescent="0.3">
      <c r="A149" s="131"/>
    </row>
    <row r="150" spans="1:1" x14ac:dyDescent="0.3">
      <c r="A150" s="131"/>
    </row>
    <row r="151" spans="1:1" x14ac:dyDescent="0.3">
      <c r="A151" s="131"/>
    </row>
    <row r="152" spans="1:1" x14ac:dyDescent="0.3">
      <c r="A152" s="131"/>
    </row>
    <row r="153" spans="1:1" x14ac:dyDescent="0.3">
      <c r="A153" s="131"/>
    </row>
    <row r="154" spans="1:1" x14ac:dyDescent="0.3">
      <c r="A154" s="131"/>
    </row>
    <row r="155" spans="1:1" x14ac:dyDescent="0.3">
      <c r="A155" s="131"/>
    </row>
    <row r="156" spans="1:1" x14ac:dyDescent="0.3">
      <c r="A156" s="131"/>
    </row>
    <row r="157" spans="1:1" x14ac:dyDescent="0.3">
      <c r="A157" s="131"/>
    </row>
    <row r="158" spans="1:1" x14ac:dyDescent="0.3">
      <c r="A158" s="131"/>
    </row>
    <row r="159" spans="1:1" x14ac:dyDescent="0.3">
      <c r="A159" s="131"/>
    </row>
    <row r="160" spans="1:1" x14ac:dyDescent="0.3">
      <c r="A160" s="131"/>
    </row>
    <row r="161" spans="1:1" x14ac:dyDescent="0.3">
      <c r="A161" s="131"/>
    </row>
    <row r="162" spans="1:1" x14ac:dyDescent="0.3">
      <c r="A162" s="131"/>
    </row>
    <row r="163" spans="1:1" x14ac:dyDescent="0.3">
      <c r="A163" s="131"/>
    </row>
    <row r="164" spans="1:1" x14ac:dyDescent="0.3">
      <c r="A164" s="131"/>
    </row>
    <row r="165" spans="1:1" x14ac:dyDescent="0.3">
      <c r="A165" s="131"/>
    </row>
    <row r="166" spans="1:1" x14ac:dyDescent="0.3">
      <c r="A166" s="131"/>
    </row>
    <row r="167" spans="1:1" x14ac:dyDescent="0.3">
      <c r="A167" s="131"/>
    </row>
    <row r="168" spans="1:1" x14ac:dyDescent="0.3">
      <c r="A168" s="131"/>
    </row>
    <row r="169" spans="1:1" x14ac:dyDescent="0.3">
      <c r="A169" s="131"/>
    </row>
    <row r="170" spans="1:1" x14ac:dyDescent="0.3">
      <c r="A170" s="131"/>
    </row>
    <row r="171" spans="1:1" x14ac:dyDescent="0.3">
      <c r="A171" s="131"/>
    </row>
    <row r="172" spans="1:1" x14ac:dyDescent="0.3">
      <c r="A172" s="131"/>
    </row>
    <row r="173" spans="1:1" x14ac:dyDescent="0.3">
      <c r="A173" s="131"/>
    </row>
    <row r="174" spans="1:1" x14ac:dyDescent="0.3">
      <c r="A174" s="131"/>
    </row>
    <row r="175" spans="1:1" x14ac:dyDescent="0.3">
      <c r="A175" s="131"/>
    </row>
    <row r="176" spans="1:1" x14ac:dyDescent="0.3">
      <c r="A176" s="131"/>
    </row>
    <row r="177" spans="1:1" x14ac:dyDescent="0.3">
      <c r="A177" s="131"/>
    </row>
    <row r="178" spans="1:1" x14ac:dyDescent="0.3">
      <c r="A178" s="131"/>
    </row>
    <row r="179" spans="1:1" x14ac:dyDescent="0.3">
      <c r="A179" s="131"/>
    </row>
    <row r="180" spans="1:1" x14ac:dyDescent="0.3">
      <c r="A180" s="131"/>
    </row>
    <row r="181" spans="1:1" x14ac:dyDescent="0.3">
      <c r="A181" s="131"/>
    </row>
    <row r="182" spans="1:1" x14ac:dyDescent="0.3">
      <c r="A182" s="131"/>
    </row>
    <row r="183" spans="1:1" x14ac:dyDescent="0.3">
      <c r="A183" s="131"/>
    </row>
    <row r="184" spans="1:1" x14ac:dyDescent="0.3">
      <c r="A184" s="131"/>
    </row>
    <row r="185" spans="1:1" x14ac:dyDescent="0.3">
      <c r="A185" s="131"/>
    </row>
    <row r="186" spans="1:1" x14ac:dyDescent="0.3">
      <c r="A186" s="131"/>
    </row>
    <row r="187" spans="1:1" x14ac:dyDescent="0.3">
      <c r="A187" s="131"/>
    </row>
    <row r="188" spans="1:1" x14ac:dyDescent="0.3">
      <c r="A188" s="131"/>
    </row>
    <row r="189" spans="1:1" x14ac:dyDescent="0.3">
      <c r="A189" s="131"/>
    </row>
    <row r="190" spans="1:1" x14ac:dyDescent="0.3">
      <c r="A190" s="131"/>
    </row>
    <row r="191" spans="1:1" x14ac:dyDescent="0.3">
      <c r="A191" s="131"/>
    </row>
    <row r="192" spans="1:1" x14ac:dyDescent="0.3">
      <c r="A192" s="131"/>
    </row>
    <row r="193" spans="1:1" x14ac:dyDescent="0.3">
      <c r="A193" s="131"/>
    </row>
    <row r="194" spans="1:1" x14ac:dyDescent="0.3">
      <c r="A194" s="131"/>
    </row>
    <row r="195" spans="1:1" x14ac:dyDescent="0.3">
      <c r="A195" s="131"/>
    </row>
    <row r="196" spans="1:1" x14ac:dyDescent="0.3">
      <c r="A196" s="131"/>
    </row>
    <row r="197" spans="1:1" x14ac:dyDescent="0.3">
      <c r="A197" s="131"/>
    </row>
    <row r="198" spans="1:1" x14ac:dyDescent="0.3">
      <c r="A198" s="131"/>
    </row>
    <row r="199" spans="1:1" x14ac:dyDescent="0.3">
      <c r="A199" s="131"/>
    </row>
    <row r="200" spans="1:1" x14ac:dyDescent="0.3">
      <c r="A200" s="131"/>
    </row>
    <row r="201" spans="1:1" x14ac:dyDescent="0.3">
      <c r="A201" s="131"/>
    </row>
    <row r="202" spans="1:1" x14ac:dyDescent="0.3">
      <c r="A202" s="131"/>
    </row>
    <row r="203" spans="1:1" x14ac:dyDescent="0.3">
      <c r="A203" s="131"/>
    </row>
    <row r="204" spans="1:1" x14ac:dyDescent="0.3">
      <c r="A204" s="131"/>
    </row>
    <row r="205" spans="1:1" x14ac:dyDescent="0.3">
      <c r="A205" s="131"/>
    </row>
    <row r="206" spans="1:1" x14ac:dyDescent="0.3">
      <c r="A206" s="131"/>
    </row>
    <row r="207" spans="1:1" x14ac:dyDescent="0.3">
      <c r="A207" s="131"/>
    </row>
    <row r="208" spans="1:1" x14ac:dyDescent="0.3">
      <c r="A208" s="131"/>
    </row>
    <row r="209" spans="1:1" x14ac:dyDescent="0.3">
      <c r="A209" s="131"/>
    </row>
    <row r="210" spans="1:1" x14ac:dyDescent="0.3">
      <c r="A210" s="131"/>
    </row>
    <row r="211" spans="1:1" x14ac:dyDescent="0.3">
      <c r="A211" s="131"/>
    </row>
    <row r="212" spans="1:1" x14ac:dyDescent="0.3">
      <c r="A212" s="131"/>
    </row>
    <row r="213" spans="1:1" x14ac:dyDescent="0.3">
      <c r="A213" s="131"/>
    </row>
    <row r="214" spans="1:1" x14ac:dyDescent="0.3">
      <c r="A214" s="131"/>
    </row>
    <row r="215" spans="1:1" x14ac:dyDescent="0.3">
      <c r="A215" s="131"/>
    </row>
    <row r="216" spans="1:1" x14ac:dyDescent="0.3">
      <c r="A216" s="131"/>
    </row>
    <row r="217" spans="1:1" x14ac:dyDescent="0.3">
      <c r="A217" s="131"/>
    </row>
    <row r="218" spans="1:1" x14ac:dyDescent="0.3">
      <c r="A218" s="131"/>
    </row>
    <row r="219" spans="1:1" x14ac:dyDescent="0.3">
      <c r="A219" s="131"/>
    </row>
    <row r="220" spans="1:1" x14ac:dyDescent="0.3">
      <c r="A220" s="131"/>
    </row>
    <row r="221" spans="1:1" x14ac:dyDescent="0.3">
      <c r="A221" s="131"/>
    </row>
    <row r="222" spans="1:1" x14ac:dyDescent="0.3">
      <c r="A222" s="131"/>
    </row>
    <row r="223" spans="1:1" x14ac:dyDescent="0.3">
      <c r="A223" s="131"/>
    </row>
    <row r="224" spans="1:1" x14ac:dyDescent="0.3">
      <c r="A224" s="131"/>
    </row>
    <row r="225" spans="1:1" x14ac:dyDescent="0.3">
      <c r="A225" s="131"/>
    </row>
    <row r="226" spans="1:1" x14ac:dyDescent="0.3">
      <c r="A226" s="131"/>
    </row>
    <row r="227" spans="1:1" x14ac:dyDescent="0.3">
      <c r="A227" s="131"/>
    </row>
    <row r="228" spans="1:1" x14ac:dyDescent="0.3">
      <c r="A228" s="131"/>
    </row>
    <row r="229" spans="1:1" x14ac:dyDescent="0.3">
      <c r="A229" s="131"/>
    </row>
    <row r="230" spans="1:1" x14ac:dyDescent="0.3">
      <c r="A230" s="131"/>
    </row>
    <row r="231" spans="1:1" x14ac:dyDescent="0.3">
      <c r="A231" s="131"/>
    </row>
    <row r="232" spans="1:1" x14ac:dyDescent="0.3">
      <c r="A232" s="131"/>
    </row>
    <row r="233" spans="1:1" x14ac:dyDescent="0.3">
      <c r="A233" s="131"/>
    </row>
    <row r="234" spans="1:1" x14ac:dyDescent="0.3">
      <c r="A234" s="131"/>
    </row>
    <row r="235" spans="1:1" x14ac:dyDescent="0.3">
      <c r="A235" s="131"/>
    </row>
    <row r="236" spans="1:1" x14ac:dyDescent="0.3">
      <c r="A236" s="131"/>
    </row>
    <row r="237" spans="1:1" x14ac:dyDescent="0.3">
      <c r="A237" s="131"/>
    </row>
    <row r="238" spans="1:1" x14ac:dyDescent="0.3">
      <c r="A238" s="131"/>
    </row>
    <row r="239" spans="1:1" x14ac:dyDescent="0.3">
      <c r="A239" s="131"/>
    </row>
    <row r="240" spans="1:1" x14ac:dyDescent="0.3">
      <c r="A240" s="131"/>
    </row>
    <row r="241" spans="1:1" x14ac:dyDescent="0.3">
      <c r="A241" s="131"/>
    </row>
    <row r="242" spans="1:1" x14ac:dyDescent="0.3">
      <c r="A242" s="131"/>
    </row>
    <row r="243" spans="1:1" x14ac:dyDescent="0.3">
      <c r="A243" s="131"/>
    </row>
    <row r="244" spans="1:1" x14ac:dyDescent="0.3">
      <c r="A244" s="131"/>
    </row>
    <row r="245" spans="1:1" x14ac:dyDescent="0.3">
      <c r="A245" s="131"/>
    </row>
    <row r="246" spans="1:1" x14ac:dyDescent="0.3">
      <c r="A246" s="131"/>
    </row>
    <row r="247" spans="1:1" x14ac:dyDescent="0.3">
      <c r="A247" s="131"/>
    </row>
    <row r="248" spans="1:1" x14ac:dyDescent="0.3">
      <c r="A248" s="131"/>
    </row>
    <row r="249" spans="1:1" x14ac:dyDescent="0.3">
      <c r="A249" s="131"/>
    </row>
    <row r="250" spans="1:1" x14ac:dyDescent="0.3">
      <c r="A250" s="131"/>
    </row>
    <row r="251" spans="1:1" x14ac:dyDescent="0.3">
      <c r="A251" s="131"/>
    </row>
    <row r="252" spans="1:1" x14ac:dyDescent="0.3">
      <c r="A252" s="131"/>
    </row>
    <row r="253" spans="1:1" x14ac:dyDescent="0.3">
      <c r="A253" s="131"/>
    </row>
    <row r="254" spans="1:1" x14ac:dyDescent="0.3">
      <c r="A254" s="131"/>
    </row>
    <row r="255" spans="1:1" x14ac:dyDescent="0.3">
      <c r="A255" s="131"/>
    </row>
    <row r="256" spans="1:1" x14ac:dyDescent="0.3">
      <c r="A256" s="131"/>
    </row>
    <row r="257" spans="1:1" x14ac:dyDescent="0.3">
      <c r="A257" s="131"/>
    </row>
    <row r="258" spans="1:1" x14ac:dyDescent="0.3">
      <c r="A258" s="131"/>
    </row>
    <row r="259" spans="1:1" x14ac:dyDescent="0.3">
      <c r="A259" s="131"/>
    </row>
    <row r="260" spans="1:1" x14ac:dyDescent="0.3">
      <c r="A260" s="131"/>
    </row>
    <row r="261" spans="1:1" x14ac:dyDescent="0.3">
      <c r="A261" s="131"/>
    </row>
    <row r="262" spans="1:1" x14ac:dyDescent="0.3">
      <c r="A262" s="131"/>
    </row>
    <row r="263" spans="1:1" x14ac:dyDescent="0.3">
      <c r="A263" s="131"/>
    </row>
    <row r="264" spans="1:1" x14ac:dyDescent="0.3">
      <c r="A264" s="131"/>
    </row>
    <row r="265" spans="1:1" x14ac:dyDescent="0.3">
      <c r="A265" s="131"/>
    </row>
    <row r="266" spans="1:1" x14ac:dyDescent="0.3">
      <c r="A266" s="131"/>
    </row>
    <row r="267" spans="1:1" x14ac:dyDescent="0.3">
      <c r="A267" s="131"/>
    </row>
    <row r="268" spans="1:1" x14ac:dyDescent="0.3">
      <c r="A268" s="131"/>
    </row>
    <row r="269" spans="1:1" x14ac:dyDescent="0.3">
      <c r="A269" s="131"/>
    </row>
    <row r="270" spans="1:1" x14ac:dyDescent="0.3">
      <c r="A270" s="131"/>
    </row>
    <row r="271" spans="1:1" x14ac:dyDescent="0.3">
      <c r="A271" s="131"/>
    </row>
    <row r="272" spans="1:1" x14ac:dyDescent="0.3">
      <c r="A272" s="131"/>
    </row>
    <row r="273" spans="1:1" x14ac:dyDescent="0.3">
      <c r="A273" s="131"/>
    </row>
    <row r="274" spans="1:1" x14ac:dyDescent="0.3">
      <c r="A274" s="131"/>
    </row>
    <row r="275" spans="1:1" x14ac:dyDescent="0.3">
      <c r="A275" s="131"/>
    </row>
    <row r="276" spans="1:1" x14ac:dyDescent="0.3">
      <c r="A276" s="131"/>
    </row>
    <row r="277" spans="1:1" x14ac:dyDescent="0.3">
      <c r="A277" s="131"/>
    </row>
    <row r="278" spans="1:1" x14ac:dyDescent="0.3">
      <c r="A278" s="131"/>
    </row>
    <row r="279" spans="1:1" x14ac:dyDescent="0.3">
      <c r="A279" s="131"/>
    </row>
    <row r="280" spans="1:1" x14ac:dyDescent="0.3">
      <c r="A280" s="131"/>
    </row>
    <row r="281" spans="1:1" x14ac:dyDescent="0.3">
      <c r="A281" s="131"/>
    </row>
    <row r="282" spans="1:1" x14ac:dyDescent="0.3">
      <c r="A282" s="131"/>
    </row>
    <row r="283" spans="1:1" x14ac:dyDescent="0.3">
      <c r="A283" s="131"/>
    </row>
    <row r="284" spans="1:1" x14ac:dyDescent="0.3">
      <c r="A284" s="131"/>
    </row>
    <row r="285" spans="1:1" x14ac:dyDescent="0.3">
      <c r="A285" s="131"/>
    </row>
    <row r="286" spans="1:1" x14ac:dyDescent="0.3">
      <c r="A286" s="131"/>
    </row>
    <row r="287" spans="1:1" x14ac:dyDescent="0.3">
      <c r="A287" s="131"/>
    </row>
    <row r="288" spans="1:1" x14ac:dyDescent="0.3">
      <c r="A288" s="131"/>
    </row>
    <row r="289" spans="1:1" x14ac:dyDescent="0.3">
      <c r="A289" s="131"/>
    </row>
    <row r="290" spans="1:1" x14ac:dyDescent="0.3">
      <c r="A290" s="131"/>
    </row>
    <row r="291" spans="1:1" x14ac:dyDescent="0.3">
      <c r="A291" s="131"/>
    </row>
    <row r="292" spans="1:1" x14ac:dyDescent="0.3">
      <c r="A292" s="131"/>
    </row>
    <row r="293" spans="1:1" x14ac:dyDescent="0.3">
      <c r="A293" s="131"/>
    </row>
    <row r="294" spans="1:1" x14ac:dyDescent="0.3">
      <c r="A294" s="131"/>
    </row>
    <row r="295" spans="1:1" x14ac:dyDescent="0.3">
      <c r="A295" s="131"/>
    </row>
    <row r="296" spans="1:1" x14ac:dyDescent="0.3">
      <c r="A296" s="131"/>
    </row>
    <row r="297" spans="1:1" x14ac:dyDescent="0.3">
      <c r="A297" s="131"/>
    </row>
    <row r="298" spans="1:1" x14ac:dyDescent="0.3">
      <c r="A298" s="131"/>
    </row>
    <row r="299" spans="1:1" x14ac:dyDescent="0.3">
      <c r="A299" s="131"/>
    </row>
    <row r="300" spans="1:1" x14ac:dyDescent="0.3">
      <c r="A300" s="131"/>
    </row>
    <row r="301" spans="1:1" x14ac:dyDescent="0.3">
      <c r="A301" s="131"/>
    </row>
    <row r="302" spans="1:1" x14ac:dyDescent="0.3">
      <c r="A302" s="131"/>
    </row>
    <row r="303" spans="1:1" x14ac:dyDescent="0.3">
      <c r="A303" s="131"/>
    </row>
    <row r="304" spans="1:1" x14ac:dyDescent="0.3">
      <c r="A304" s="131"/>
    </row>
    <row r="305" spans="1:1" x14ac:dyDescent="0.3">
      <c r="A305" s="131"/>
    </row>
    <row r="306" spans="1:1" x14ac:dyDescent="0.3">
      <c r="A306" s="131"/>
    </row>
    <row r="307" spans="1:1" x14ac:dyDescent="0.3">
      <c r="A307" s="131"/>
    </row>
    <row r="308" spans="1:1" x14ac:dyDescent="0.3">
      <c r="A308" s="131"/>
    </row>
    <row r="309" spans="1:1" x14ac:dyDescent="0.3">
      <c r="A309" s="131"/>
    </row>
    <row r="310" spans="1:1" x14ac:dyDescent="0.3">
      <c r="A310" s="131"/>
    </row>
    <row r="311" spans="1:1" x14ac:dyDescent="0.3">
      <c r="A311" s="131"/>
    </row>
    <row r="312" spans="1:1" x14ac:dyDescent="0.3">
      <c r="A312" s="131"/>
    </row>
    <row r="313" spans="1:1" x14ac:dyDescent="0.3">
      <c r="A313" s="131"/>
    </row>
    <row r="314" spans="1:1" x14ac:dyDescent="0.3">
      <c r="A314" s="131"/>
    </row>
    <row r="315" spans="1:1" x14ac:dyDescent="0.3">
      <c r="A315" s="131"/>
    </row>
    <row r="316" spans="1:1" x14ac:dyDescent="0.3">
      <c r="A316" s="131"/>
    </row>
    <row r="317" spans="1:1" x14ac:dyDescent="0.3">
      <c r="A317" s="131"/>
    </row>
    <row r="318" spans="1:1" x14ac:dyDescent="0.3">
      <c r="A318" s="131"/>
    </row>
    <row r="319" spans="1:1" x14ac:dyDescent="0.3">
      <c r="A319" s="131"/>
    </row>
    <row r="320" spans="1:1" x14ac:dyDescent="0.3">
      <c r="A320" s="131"/>
    </row>
    <row r="321" spans="1:1" x14ac:dyDescent="0.3">
      <c r="A321" s="131"/>
    </row>
    <row r="322" spans="1:1" x14ac:dyDescent="0.3">
      <c r="A322" s="131"/>
    </row>
    <row r="323" spans="1:1" x14ac:dyDescent="0.3">
      <c r="A323" s="131"/>
    </row>
    <row r="324" spans="1:1" x14ac:dyDescent="0.3">
      <c r="A324" s="131"/>
    </row>
    <row r="325" spans="1:1" x14ac:dyDescent="0.3">
      <c r="A325" s="131"/>
    </row>
    <row r="326" spans="1:1" x14ac:dyDescent="0.3">
      <c r="A326" s="131"/>
    </row>
    <row r="327" spans="1:1" x14ac:dyDescent="0.3">
      <c r="A327" s="131"/>
    </row>
    <row r="328" spans="1:1" x14ac:dyDescent="0.3">
      <c r="A328" s="131"/>
    </row>
    <row r="329" spans="1:1" x14ac:dyDescent="0.3">
      <c r="A329" s="131"/>
    </row>
    <row r="330" spans="1:1" x14ac:dyDescent="0.3">
      <c r="A330" s="131"/>
    </row>
    <row r="331" spans="1:1" x14ac:dyDescent="0.3">
      <c r="A331" s="131"/>
    </row>
    <row r="332" spans="1:1" x14ac:dyDescent="0.3">
      <c r="A332" s="131"/>
    </row>
    <row r="333" spans="1:1" x14ac:dyDescent="0.3">
      <c r="A333" s="131"/>
    </row>
    <row r="334" spans="1:1" x14ac:dyDescent="0.3">
      <c r="A334" s="131"/>
    </row>
    <row r="335" spans="1:1" x14ac:dyDescent="0.3">
      <c r="A335" s="131"/>
    </row>
    <row r="336" spans="1:1" x14ac:dyDescent="0.3">
      <c r="A336" s="131"/>
    </row>
    <row r="337" spans="1:1" x14ac:dyDescent="0.3">
      <c r="A337" s="131"/>
    </row>
    <row r="338" spans="1:1" x14ac:dyDescent="0.3">
      <c r="A338" s="131"/>
    </row>
    <row r="339" spans="1:1" x14ac:dyDescent="0.3">
      <c r="A339" s="131"/>
    </row>
    <row r="340" spans="1:1" x14ac:dyDescent="0.3">
      <c r="A340" s="131"/>
    </row>
    <row r="341" spans="1:1" x14ac:dyDescent="0.3">
      <c r="A341" s="131"/>
    </row>
    <row r="342" spans="1:1" x14ac:dyDescent="0.3">
      <c r="A342" s="131"/>
    </row>
    <row r="343" spans="1:1" x14ac:dyDescent="0.3">
      <c r="A343" s="131"/>
    </row>
    <row r="344" spans="1:1" x14ac:dyDescent="0.3">
      <c r="A344" s="131"/>
    </row>
    <row r="345" spans="1:1" x14ac:dyDescent="0.3">
      <c r="A345" s="131"/>
    </row>
    <row r="346" spans="1:1" x14ac:dyDescent="0.3">
      <c r="A346" s="131"/>
    </row>
    <row r="347" spans="1:1" x14ac:dyDescent="0.3">
      <c r="A347" s="131"/>
    </row>
    <row r="348" spans="1:1" x14ac:dyDescent="0.3">
      <c r="A348" s="131"/>
    </row>
    <row r="349" spans="1:1" x14ac:dyDescent="0.3">
      <c r="A349" s="131"/>
    </row>
    <row r="350" spans="1:1" x14ac:dyDescent="0.3">
      <c r="A350" s="131"/>
    </row>
    <row r="351" spans="1:1" x14ac:dyDescent="0.3">
      <c r="A351" s="131"/>
    </row>
    <row r="352" spans="1:1" x14ac:dyDescent="0.3">
      <c r="A352" s="131"/>
    </row>
    <row r="353" spans="1:1" x14ac:dyDescent="0.3">
      <c r="A353" s="131"/>
    </row>
    <row r="354" spans="1:1" x14ac:dyDescent="0.3">
      <c r="A354" s="131"/>
    </row>
    <row r="355" spans="1:1" x14ac:dyDescent="0.3">
      <c r="A355" s="131"/>
    </row>
    <row r="356" spans="1:1" x14ac:dyDescent="0.3">
      <c r="A356" s="131"/>
    </row>
    <row r="357" spans="1:1" x14ac:dyDescent="0.3">
      <c r="A357" s="131"/>
    </row>
    <row r="358" spans="1:1" x14ac:dyDescent="0.3">
      <c r="A358" s="131"/>
    </row>
    <row r="359" spans="1:1" x14ac:dyDescent="0.3">
      <c r="A359" s="131"/>
    </row>
    <row r="360" spans="1:1" x14ac:dyDescent="0.3">
      <c r="A360" s="131"/>
    </row>
    <row r="361" spans="1:1" x14ac:dyDescent="0.3">
      <c r="A361" s="131"/>
    </row>
    <row r="362" spans="1:1" x14ac:dyDescent="0.3">
      <c r="A362" s="131"/>
    </row>
    <row r="363" spans="1:1" x14ac:dyDescent="0.3">
      <c r="A363" s="131"/>
    </row>
    <row r="364" spans="1:1" x14ac:dyDescent="0.3">
      <c r="A364" s="131"/>
    </row>
    <row r="365" spans="1:1" x14ac:dyDescent="0.3">
      <c r="A365" s="131"/>
    </row>
    <row r="366" spans="1:1" x14ac:dyDescent="0.3">
      <c r="A366" s="131"/>
    </row>
    <row r="367" spans="1:1" x14ac:dyDescent="0.3">
      <c r="A367" s="131"/>
    </row>
    <row r="368" spans="1:1" x14ac:dyDescent="0.3">
      <c r="A368" s="131"/>
    </row>
    <row r="369" spans="1:1" x14ac:dyDescent="0.3">
      <c r="A369" s="131"/>
    </row>
    <row r="370" spans="1:1" x14ac:dyDescent="0.3">
      <c r="A370" s="131"/>
    </row>
    <row r="371" spans="1:1" x14ac:dyDescent="0.3">
      <c r="A371" s="131"/>
    </row>
    <row r="372" spans="1:1" x14ac:dyDescent="0.3">
      <c r="A372" s="131"/>
    </row>
    <row r="373" spans="1:1" x14ac:dyDescent="0.3">
      <c r="A373" s="131"/>
    </row>
    <row r="374" spans="1:1" x14ac:dyDescent="0.3">
      <c r="A374" s="131"/>
    </row>
    <row r="375" spans="1:1" x14ac:dyDescent="0.3">
      <c r="A375" s="131"/>
    </row>
    <row r="376" spans="1:1" x14ac:dyDescent="0.3">
      <c r="A376" s="131"/>
    </row>
    <row r="377" spans="1:1" x14ac:dyDescent="0.3">
      <c r="A377" s="131"/>
    </row>
    <row r="378" spans="1:1" x14ac:dyDescent="0.3">
      <c r="A378" s="131"/>
    </row>
    <row r="379" spans="1:1" x14ac:dyDescent="0.3">
      <c r="A379" s="131"/>
    </row>
    <row r="380" spans="1:1" x14ac:dyDescent="0.3">
      <c r="A380" s="131"/>
    </row>
    <row r="381" spans="1:1" x14ac:dyDescent="0.3">
      <c r="A381" s="131"/>
    </row>
    <row r="382" spans="1:1" x14ac:dyDescent="0.3">
      <c r="A382" s="131"/>
    </row>
    <row r="383" spans="1:1" x14ac:dyDescent="0.3">
      <c r="A383" s="131"/>
    </row>
    <row r="384" spans="1:1" x14ac:dyDescent="0.3">
      <c r="A384" s="131"/>
    </row>
    <row r="385" spans="1:1" x14ac:dyDescent="0.3">
      <c r="A385" s="131"/>
    </row>
    <row r="386" spans="1:1" x14ac:dyDescent="0.3">
      <c r="A386" s="131"/>
    </row>
    <row r="387" spans="1:1" x14ac:dyDescent="0.3">
      <c r="A387" s="131"/>
    </row>
    <row r="388" spans="1:1" x14ac:dyDescent="0.3">
      <c r="A388" s="131"/>
    </row>
    <row r="389" spans="1:1" x14ac:dyDescent="0.3">
      <c r="A389" s="131"/>
    </row>
    <row r="390" spans="1:1" x14ac:dyDescent="0.3">
      <c r="A390" s="131"/>
    </row>
    <row r="391" spans="1:1" x14ac:dyDescent="0.3">
      <c r="A391" s="131"/>
    </row>
    <row r="392" spans="1:1" x14ac:dyDescent="0.3">
      <c r="A392" s="131"/>
    </row>
    <row r="393" spans="1:1" x14ac:dyDescent="0.3">
      <c r="A393" s="131"/>
    </row>
    <row r="394" spans="1:1" x14ac:dyDescent="0.3">
      <c r="A394" s="131"/>
    </row>
    <row r="395" spans="1:1" x14ac:dyDescent="0.3">
      <c r="A395" s="131"/>
    </row>
    <row r="396" spans="1:1" x14ac:dyDescent="0.3">
      <c r="A396" s="131"/>
    </row>
    <row r="397" spans="1:1" x14ac:dyDescent="0.3">
      <c r="A397" s="131"/>
    </row>
    <row r="398" spans="1:1" x14ac:dyDescent="0.3">
      <c r="A398" s="131"/>
    </row>
    <row r="399" spans="1:1" x14ac:dyDescent="0.3">
      <c r="A399" s="131"/>
    </row>
    <row r="400" spans="1:1" x14ac:dyDescent="0.3">
      <c r="A400" s="131"/>
    </row>
    <row r="401" spans="1:1" x14ac:dyDescent="0.3">
      <c r="A401" s="131"/>
    </row>
    <row r="402" spans="1:1" x14ac:dyDescent="0.3">
      <c r="A402" s="131"/>
    </row>
    <row r="403" spans="1:1" x14ac:dyDescent="0.3">
      <c r="A403" s="131"/>
    </row>
    <row r="404" spans="1:1" x14ac:dyDescent="0.3">
      <c r="A404" s="131"/>
    </row>
    <row r="405" spans="1:1" x14ac:dyDescent="0.3">
      <c r="A405" s="131"/>
    </row>
    <row r="406" spans="1:1" x14ac:dyDescent="0.3">
      <c r="A406" s="131"/>
    </row>
    <row r="407" spans="1:1" x14ac:dyDescent="0.3">
      <c r="A407" s="131"/>
    </row>
    <row r="408" spans="1:1" x14ac:dyDescent="0.3">
      <c r="A408" s="131"/>
    </row>
    <row r="409" spans="1:1" x14ac:dyDescent="0.3">
      <c r="A409" s="131"/>
    </row>
    <row r="410" spans="1:1" x14ac:dyDescent="0.3">
      <c r="A410" s="131"/>
    </row>
    <row r="411" spans="1:1" x14ac:dyDescent="0.3">
      <c r="A411" s="131"/>
    </row>
    <row r="412" spans="1:1" x14ac:dyDescent="0.3">
      <c r="A412" s="131"/>
    </row>
    <row r="413" spans="1:1" x14ac:dyDescent="0.3">
      <c r="A413" s="131"/>
    </row>
    <row r="414" spans="1:1" x14ac:dyDescent="0.3">
      <c r="A414" s="131"/>
    </row>
    <row r="415" spans="1:1" x14ac:dyDescent="0.3">
      <c r="A415" s="131"/>
    </row>
    <row r="416" spans="1:1" x14ac:dyDescent="0.3">
      <c r="A416" s="131"/>
    </row>
    <row r="417" spans="1:1" x14ac:dyDescent="0.3">
      <c r="A417" s="131"/>
    </row>
    <row r="418" spans="1:1" x14ac:dyDescent="0.3">
      <c r="A418" s="131"/>
    </row>
    <row r="419" spans="1:1" x14ac:dyDescent="0.3">
      <c r="A419" s="131"/>
    </row>
    <row r="420" spans="1:1" x14ac:dyDescent="0.3">
      <c r="A420" s="1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55BC7-5F51-4F48-BFE2-EB88BCCCE130}">
  <dimension ref="A1:P19"/>
  <sheetViews>
    <sheetView zoomScale="69" zoomScaleNormal="80" workbookViewId="0">
      <selection activeCell="R2" sqref="R2"/>
    </sheetView>
  </sheetViews>
  <sheetFormatPr defaultRowHeight="14.5" x14ac:dyDescent="0.35"/>
  <cols>
    <col min="1" max="1" width="21.1796875" customWidth="1"/>
    <col min="2" max="2" width="47.6328125" customWidth="1"/>
    <col min="3" max="3" width="12" customWidth="1"/>
    <col min="4" max="4" width="24.08984375" customWidth="1"/>
    <col min="5" max="5" width="53.36328125" customWidth="1"/>
    <col min="6" max="6" width="34.36328125" customWidth="1"/>
    <col min="7" max="7" width="21.08984375" customWidth="1"/>
    <col min="8" max="8" width="26.81640625" customWidth="1"/>
    <col min="9" max="9" width="42" customWidth="1"/>
    <col min="10" max="10" width="31.08984375" customWidth="1"/>
    <col min="11" max="11" width="43.08984375" customWidth="1"/>
    <col min="12" max="12" width="42.26953125" customWidth="1"/>
    <col min="13" max="13" width="25.7265625" customWidth="1"/>
    <col min="14" max="14" width="24.90625" customWidth="1"/>
    <col min="15" max="15" width="30.81640625" customWidth="1"/>
    <col min="16" max="16" width="24.7265625" customWidth="1"/>
  </cols>
  <sheetData>
    <row r="1" spans="1:16" ht="31.5" customHeight="1" x14ac:dyDescent="0.35">
      <c r="A1" s="93" t="s">
        <v>777</v>
      </c>
      <c r="B1" s="182" t="s">
        <v>757</v>
      </c>
      <c r="C1" s="182" t="s">
        <v>758</v>
      </c>
      <c r="D1" s="182" t="s">
        <v>772</v>
      </c>
      <c r="E1" s="182" t="s">
        <v>773</v>
      </c>
      <c r="F1" s="182" t="s">
        <v>774</v>
      </c>
      <c r="G1" s="182" t="s">
        <v>775</v>
      </c>
      <c r="H1" s="182" t="s">
        <v>759</v>
      </c>
      <c r="I1" s="182" t="s">
        <v>776</v>
      </c>
      <c r="J1" s="190" t="s">
        <v>781</v>
      </c>
      <c r="K1" s="182" t="s">
        <v>797</v>
      </c>
      <c r="L1" s="182" t="s">
        <v>799</v>
      </c>
      <c r="M1" s="182" t="s">
        <v>831</v>
      </c>
      <c r="N1" s="182" t="s">
        <v>844</v>
      </c>
      <c r="O1" s="182" t="s">
        <v>852</v>
      </c>
      <c r="P1" s="174" t="s">
        <v>862</v>
      </c>
    </row>
    <row r="2" spans="1:16" ht="13.5" customHeight="1" x14ac:dyDescent="0.35">
      <c r="A2" s="183">
        <v>441</v>
      </c>
      <c r="B2" s="181" t="s">
        <v>760</v>
      </c>
      <c r="C2" s="181">
        <v>2016</v>
      </c>
      <c r="D2" s="183">
        <v>80</v>
      </c>
      <c r="E2" s="183">
        <v>1403</v>
      </c>
      <c r="F2" s="183">
        <v>12166</v>
      </c>
      <c r="G2" s="183">
        <v>53667</v>
      </c>
      <c r="H2" s="187">
        <f>D2/D14</f>
        <v>0.11922503725782414</v>
      </c>
      <c r="I2" s="130">
        <f>ROUND($I$14*H2,0)+1</f>
        <v>17</v>
      </c>
      <c r="J2">
        <f>ROUND($J$14*H2,0)</f>
        <v>3</v>
      </c>
      <c r="K2">
        <f>J2</f>
        <v>3</v>
      </c>
      <c r="L2">
        <f>ROUND($L$14*H2,0)</f>
        <v>4</v>
      </c>
      <c r="M2">
        <f>ROUND($M$14*H2,0)</f>
        <v>4</v>
      </c>
      <c r="N2">
        <f>ROUND($N$14*H2,0)</f>
        <v>3</v>
      </c>
      <c r="O2">
        <f>ROUND($O$14*H2,0)</f>
        <v>11</v>
      </c>
      <c r="P2">
        <f>ROUND($P$14*H2,0)</f>
        <v>4</v>
      </c>
    </row>
    <row r="3" spans="1:16" ht="13.5" customHeight="1" x14ac:dyDescent="0.35">
      <c r="A3" s="183">
        <v>442</v>
      </c>
      <c r="B3" s="181" t="s">
        <v>761</v>
      </c>
      <c r="C3" s="181">
        <v>2016</v>
      </c>
      <c r="D3" s="183">
        <v>37</v>
      </c>
      <c r="E3" s="183">
        <v>266</v>
      </c>
      <c r="F3" s="183">
        <v>1644</v>
      </c>
      <c r="G3" s="183">
        <v>7485</v>
      </c>
      <c r="H3" s="187">
        <f>D3/D14</f>
        <v>5.5141579731743669E-2</v>
      </c>
      <c r="I3" s="130">
        <f t="shared" ref="I3:I13" si="0">ROUND($I$14*H3,0)</f>
        <v>7</v>
      </c>
      <c r="J3">
        <f t="shared" ref="J3:J13" si="1">ROUND($J$14*H3,0)</f>
        <v>2</v>
      </c>
      <c r="K3">
        <f t="shared" ref="K3:K14" si="2">J3</f>
        <v>2</v>
      </c>
      <c r="L3">
        <f t="shared" ref="L3:L13" si="3">ROUND($L$14*H3,0)</f>
        <v>2</v>
      </c>
      <c r="M3">
        <f t="shared" ref="M3:M13" si="4">ROUND($M$14*H3,0)</f>
        <v>2</v>
      </c>
      <c r="N3">
        <f t="shared" ref="N3:N13" si="5">ROUND($N$14*H3,0)</f>
        <v>1</v>
      </c>
      <c r="O3">
        <f t="shared" ref="O3:O13" si="6">ROUND($O$14*H3,0)</f>
        <v>5</v>
      </c>
      <c r="P3">
        <f t="shared" ref="P3:P13" si="7">ROUND($P$14*H3,0)</f>
        <v>2</v>
      </c>
    </row>
    <row r="4" spans="1:16" ht="13.5" customHeight="1" x14ac:dyDescent="0.35">
      <c r="A4" s="183">
        <v>443</v>
      </c>
      <c r="B4" s="181" t="s">
        <v>762</v>
      </c>
      <c r="C4" s="181">
        <v>2016</v>
      </c>
      <c r="D4" s="183">
        <v>28</v>
      </c>
      <c r="E4" s="183">
        <v>279</v>
      </c>
      <c r="F4" s="183">
        <v>1571</v>
      </c>
      <c r="G4" s="183">
        <v>7094</v>
      </c>
      <c r="H4" s="187">
        <f>D4/D14</f>
        <v>4.1728763040238454E-2</v>
      </c>
      <c r="I4" s="130">
        <f t="shared" si="0"/>
        <v>6</v>
      </c>
      <c r="J4">
        <f t="shared" si="1"/>
        <v>1</v>
      </c>
      <c r="K4">
        <f t="shared" si="2"/>
        <v>1</v>
      </c>
      <c r="L4">
        <f t="shared" si="3"/>
        <v>1</v>
      </c>
      <c r="M4">
        <f t="shared" si="4"/>
        <v>2</v>
      </c>
      <c r="N4">
        <f t="shared" si="5"/>
        <v>1</v>
      </c>
      <c r="O4">
        <f t="shared" si="6"/>
        <v>4</v>
      </c>
      <c r="P4">
        <f t="shared" si="7"/>
        <v>1</v>
      </c>
    </row>
    <row r="5" spans="1:16" ht="13.5" customHeight="1" x14ac:dyDescent="0.35">
      <c r="A5" s="183">
        <v>444</v>
      </c>
      <c r="B5" s="181" t="s">
        <v>763</v>
      </c>
      <c r="C5" s="181">
        <v>2016</v>
      </c>
      <c r="D5" s="183">
        <v>68</v>
      </c>
      <c r="E5" s="183">
        <v>1248</v>
      </c>
      <c r="F5" s="183">
        <v>8233</v>
      </c>
      <c r="G5" s="183">
        <v>35909</v>
      </c>
      <c r="H5" s="187">
        <f>D5/D14</f>
        <v>0.10134128166915052</v>
      </c>
      <c r="I5" s="130">
        <f t="shared" si="0"/>
        <v>13</v>
      </c>
      <c r="J5">
        <f t="shared" si="1"/>
        <v>3</v>
      </c>
      <c r="K5">
        <f t="shared" si="2"/>
        <v>3</v>
      </c>
      <c r="L5">
        <f t="shared" si="3"/>
        <v>4</v>
      </c>
      <c r="M5">
        <f t="shared" si="4"/>
        <v>4</v>
      </c>
      <c r="N5">
        <f t="shared" si="5"/>
        <v>3</v>
      </c>
      <c r="O5">
        <f t="shared" si="6"/>
        <v>9</v>
      </c>
      <c r="P5">
        <f t="shared" si="7"/>
        <v>4</v>
      </c>
    </row>
    <row r="6" spans="1:16" ht="13.5" customHeight="1" x14ac:dyDescent="0.35">
      <c r="A6" s="183">
        <v>445</v>
      </c>
      <c r="B6" s="181" t="s">
        <v>764</v>
      </c>
      <c r="C6" s="181">
        <v>2016</v>
      </c>
      <c r="D6" s="183">
        <v>77</v>
      </c>
      <c r="E6" s="183">
        <v>1816</v>
      </c>
      <c r="F6" s="183">
        <v>8748</v>
      </c>
      <c r="G6" s="183">
        <v>37118</v>
      </c>
      <c r="H6" s="187">
        <f>D6/D14</f>
        <v>0.11475409836065574</v>
      </c>
      <c r="I6" s="130">
        <f t="shared" si="0"/>
        <v>15</v>
      </c>
      <c r="J6">
        <f t="shared" si="1"/>
        <v>3</v>
      </c>
      <c r="K6">
        <f t="shared" si="2"/>
        <v>3</v>
      </c>
      <c r="L6">
        <f t="shared" si="3"/>
        <v>4</v>
      </c>
      <c r="M6">
        <f t="shared" si="4"/>
        <v>4</v>
      </c>
      <c r="N6">
        <f t="shared" si="5"/>
        <v>3</v>
      </c>
      <c r="O6">
        <f t="shared" si="6"/>
        <v>10</v>
      </c>
      <c r="P6">
        <f t="shared" si="7"/>
        <v>4</v>
      </c>
    </row>
    <row r="7" spans="1:16" ht="13.5" customHeight="1" x14ac:dyDescent="0.35">
      <c r="A7" s="183">
        <v>446</v>
      </c>
      <c r="B7" s="181" t="s">
        <v>765</v>
      </c>
      <c r="C7" s="181">
        <v>2016</v>
      </c>
      <c r="D7" s="183">
        <v>61</v>
      </c>
      <c r="E7" s="183">
        <v>655</v>
      </c>
      <c r="F7" s="183">
        <v>4902</v>
      </c>
      <c r="G7" s="183">
        <v>20242</v>
      </c>
      <c r="H7" s="187">
        <f>D7/D14</f>
        <v>9.0909090909090912E-2</v>
      </c>
      <c r="I7" s="130">
        <f t="shared" si="0"/>
        <v>12</v>
      </c>
      <c r="J7">
        <f t="shared" si="1"/>
        <v>3</v>
      </c>
      <c r="K7">
        <f t="shared" si="2"/>
        <v>3</v>
      </c>
      <c r="L7">
        <f t="shared" si="3"/>
        <v>3</v>
      </c>
      <c r="M7">
        <f t="shared" si="4"/>
        <v>3</v>
      </c>
      <c r="N7">
        <f t="shared" si="5"/>
        <v>2</v>
      </c>
      <c r="O7">
        <f t="shared" si="6"/>
        <v>8</v>
      </c>
      <c r="P7">
        <f t="shared" si="7"/>
        <v>3</v>
      </c>
    </row>
    <row r="8" spans="1:16" ht="13.5" customHeight="1" x14ac:dyDescent="0.35">
      <c r="A8" s="183">
        <v>447</v>
      </c>
      <c r="B8" s="181" t="s">
        <v>766</v>
      </c>
      <c r="C8" s="181">
        <v>2016</v>
      </c>
      <c r="D8" s="183">
        <v>76</v>
      </c>
      <c r="E8" s="183">
        <v>905</v>
      </c>
      <c r="F8" s="183">
        <v>3982</v>
      </c>
      <c r="G8" s="183">
        <v>17390</v>
      </c>
      <c r="H8" s="187">
        <f>D8/D14</f>
        <v>0.11326378539493294</v>
      </c>
      <c r="I8" s="130">
        <f t="shared" si="0"/>
        <v>15</v>
      </c>
      <c r="J8">
        <f t="shared" si="1"/>
        <v>3</v>
      </c>
      <c r="K8">
        <f t="shared" si="2"/>
        <v>3</v>
      </c>
      <c r="L8">
        <f t="shared" si="3"/>
        <v>4</v>
      </c>
      <c r="M8">
        <f t="shared" si="4"/>
        <v>4</v>
      </c>
      <c r="N8">
        <f t="shared" si="5"/>
        <v>3</v>
      </c>
      <c r="O8">
        <f t="shared" si="6"/>
        <v>10</v>
      </c>
      <c r="P8">
        <f t="shared" si="7"/>
        <v>4</v>
      </c>
    </row>
    <row r="9" spans="1:16" ht="13.5" customHeight="1" x14ac:dyDescent="0.35">
      <c r="A9" s="183">
        <v>448</v>
      </c>
      <c r="B9" s="181" t="s">
        <v>767</v>
      </c>
      <c r="C9" s="181">
        <v>2016</v>
      </c>
      <c r="D9" s="183">
        <v>62</v>
      </c>
      <c r="E9" s="183">
        <v>860</v>
      </c>
      <c r="F9" s="183">
        <v>2606</v>
      </c>
      <c r="G9" s="183">
        <v>11412</v>
      </c>
      <c r="H9" s="187">
        <f>D9/D14</f>
        <v>9.2399403874813713E-2</v>
      </c>
      <c r="I9" s="130">
        <f t="shared" si="0"/>
        <v>12</v>
      </c>
      <c r="J9">
        <f t="shared" si="1"/>
        <v>3</v>
      </c>
      <c r="K9">
        <f t="shared" si="2"/>
        <v>3</v>
      </c>
      <c r="L9">
        <f t="shared" si="3"/>
        <v>3</v>
      </c>
      <c r="M9">
        <f t="shared" si="4"/>
        <v>3</v>
      </c>
      <c r="N9">
        <f t="shared" si="5"/>
        <v>2</v>
      </c>
      <c r="O9">
        <f t="shared" si="6"/>
        <v>8</v>
      </c>
      <c r="P9">
        <f t="shared" si="7"/>
        <v>3</v>
      </c>
    </row>
    <row r="10" spans="1:16" ht="13.5" customHeight="1" x14ac:dyDescent="0.35">
      <c r="A10" s="183">
        <v>451</v>
      </c>
      <c r="B10" s="181" t="s">
        <v>768</v>
      </c>
      <c r="C10" s="181">
        <v>2016</v>
      </c>
      <c r="D10" s="183">
        <v>33</v>
      </c>
      <c r="E10" s="183">
        <v>730</v>
      </c>
      <c r="F10" s="183">
        <v>2082</v>
      </c>
      <c r="G10" s="183">
        <v>8991</v>
      </c>
      <c r="H10" s="187">
        <f>D10/D14</f>
        <v>4.9180327868852458E-2</v>
      </c>
      <c r="I10" s="130">
        <f t="shared" si="0"/>
        <v>7</v>
      </c>
      <c r="J10">
        <f t="shared" si="1"/>
        <v>1</v>
      </c>
      <c r="K10">
        <f t="shared" si="2"/>
        <v>1</v>
      </c>
      <c r="L10">
        <f t="shared" si="3"/>
        <v>2</v>
      </c>
      <c r="M10">
        <f t="shared" si="4"/>
        <v>2</v>
      </c>
      <c r="N10">
        <f t="shared" si="5"/>
        <v>1</v>
      </c>
      <c r="O10">
        <f t="shared" si="6"/>
        <v>4</v>
      </c>
      <c r="P10">
        <f t="shared" si="7"/>
        <v>2</v>
      </c>
    </row>
    <row r="11" spans="1:16" ht="13.5" customHeight="1" x14ac:dyDescent="0.35">
      <c r="A11" s="183">
        <v>452</v>
      </c>
      <c r="B11" s="181" t="s">
        <v>769</v>
      </c>
      <c r="C11" s="181">
        <v>2016</v>
      </c>
      <c r="D11" s="183">
        <v>41</v>
      </c>
      <c r="E11" s="183">
        <v>2583</v>
      </c>
      <c r="F11" s="183">
        <v>13853</v>
      </c>
      <c r="G11" s="183">
        <v>57505</v>
      </c>
      <c r="H11" s="187">
        <f>D11/D14</f>
        <v>6.1102831594634872E-2</v>
      </c>
      <c r="I11" s="130">
        <f t="shared" si="0"/>
        <v>8</v>
      </c>
      <c r="J11">
        <f t="shared" si="1"/>
        <v>2</v>
      </c>
      <c r="K11">
        <f t="shared" si="2"/>
        <v>2</v>
      </c>
      <c r="L11">
        <f t="shared" si="3"/>
        <v>2</v>
      </c>
      <c r="M11">
        <f t="shared" si="4"/>
        <v>2</v>
      </c>
      <c r="N11">
        <f t="shared" si="5"/>
        <v>2</v>
      </c>
      <c r="O11">
        <f t="shared" si="6"/>
        <v>5</v>
      </c>
      <c r="P11">
        <f t="shared" si="7"/>
        <v>2</v>
      </c>
    </row>
    <row r="12" spans="1:16" ht="14.25" customHeight="1" x14ac:dyDescent="0.35">
      <c r="A12" s="183">
        <v>453</v>
      </c>
      <c r="B12" s="181" t="s">
        <v>770</v>
      </c>
      <c r="C12" s="181">
        <v>2016</v>
      </c>
      <c r="D12" s="183">
        <v>72</v>
      </c>
      <c r="E12" s="183">
        <v>500</v>
      </c>
      <c r="F12" s="183">
        <v>2008</v>
      </c>
      <c r="G12" s="183">
        <v>9011</v>
      </c>
      <c r="H12" s="187">
        <f>D12/D14</f>
        <v>0.10730253353204174</v>
      </c>
      <c r="I12" s="130">
        <f t="shared" si="0"/>
        <v>14</v>
      </c>
      <c r="J12">
        <f t="shared" si="1"/>
        <v>3</v>
      </c>
      <c r="K12">
        <f t="shared" si="2"/>
        <v>3</v>
      </c>
      <c r="L12">
        <f t="shared" si="3"/>
        <v>4</v>
      </c>
      <c r="M12">
        <f t="shared" si="4"/>
        <v>4</v>
      </c>
      <c r="N12">
        <f t="shared" si="5"/>
        <v>3</v>
      </c>
      <c r="O12">
        <f t="shared" si="6"/>
        <v>10</v>
      </c>
      <c r="P12">
        <f t="shared" si="7"/>
        <v>4</v>
      </c>
    </row>
    <row r="13" spans="1:16" ht="13.5" customHeight="1" x14ac:dyDescent="0.35">
      <c r="A13" s="183">
        <v>454</v>
      </c>
      <c r="B13" s="181" t="s">
        <v>771</v>
      </c>
      <c r="C13" s="181">
        <v>2016</v>
      </c>
      <c r="D13" s="183">
        <v>36</v>
      </c>
      <c r="E13" s="183">
        <v>306</v>
      </c>
      <c r="F13" s="183">
        <v>5111</v>
      </c>
      <c r="G13" s="183">
        <v>14621</v>
      </c>
      <c r="H13" s="187">
        <f>D13/D14</f>
        <v>5.3651266766020868E-2</v>
      </c>
      <c r="I13" s="130">
        <f t="shared" si="0"/>
        <v>7</v>
      </c>
      <c r="J13">
        <f t="shared" si="1"/>
        <v>2</v>
      </c>
      <c r="K13">
        <f t="shared" si="2"/>
        <v>2</v>
      </c>
      <c r="L13">
        <f t="shared" si="3"/>
        <v>2</v>
      </c>
      <c r="M13">
        <f t="shared" si="4"/>
        <v>2</v>
      </c>
      <c r="N13">
        <f t="shared" si="5"/>
        <v>1</v>
      </c>
      <c r="O13">
        <f t="shared" si="6"/>
        <v>5</v>
      </c>
      <c r="P13">
        <f t="shared" si="7"/>
        <v>2</v>
      </c>
    </row>
    <row r="14" spans="1:16" x14ac:dyDescent="0.35">
      <c r="B14" s="188" t="s">
        <v>729</v>
      </c>
      <c r="D14" s="185">
        <f>SUM(D2:D13)</f>
        <v>671</v>
      </c>
      <c r="E14" s="74"/>
      <c r="F14" s="74"/>
      <c r="G14" s="74"/>
      <c r="H14" s="189">
        <f>SUM(H2:H13)</f>
        <v>1.0000000000000002</v>
      </c>
      <c r="I14" s="74">
        <v>133</v>
      </c>
      <c r="J14" s="128">
        <f>'Route 228 Development Opps'!D377</f>
        <v>28.795811518324609</v>
      </c>
      <c r="K14" s="128">
        <f t="shared" si="2"/>
        <v>28.795811518324609</v>
      </c>
      <c r="L14" s="66">
        <v>35</v>
      </c>
      <c r="M14" s="66">
        <v>37</v>
      </c>
      <c r="N14" s="66">
        <v>25</v>
      </c>
      <c r="O14" s="66">
        <v>90</v>
      </c>
      <c r="P14" s="128">
        <f>'Route 228 Development Opps'!D937</f>
        <v>35.568062827225134</v>
      </c>
    </row>
    <row r="15" spans="1:16" x14ac:dyDescent="0.35">
      <c r="A15" s="74"/>
      <c r="B15" s="74"/>
      <c r="C15" s="74"/>
      <c r="D15" s="69"/>
      <c r="E15" s="69"/>
      <c r="F15" s="69"/>
      <c r="G15" s="69"/>
      <c r="H15" s="186"/>
    </row>
    <row r="16" spans="1:16" x14ac:dyDescent="0.35">
      <c r="A16" t="s">
        <v>779</v>
      </c>
      <c r="D16" s="184"/>
      <c r="H16" s="186"/>
    </row>
    <row r="17" spans="1:8" x14ac:dyDescent="0.35">
      <c r="A17" s="184"/>
      <c r="B17" s="184"/>
      <c r="C17" s="184"/>
      <c r="H17" s="186"/>
    </row>
    <row r="18" spans="1:8" x14ac:dyDescent="0.35">
      <c r="H18" s="186"/>
    </row>
    <row r="19" spans="1:8" x14ac:dyDescent="0.35">
      <c r="H19" s="18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3475-E9AA-410D-86BA-FEFCDDFF8A32}">
  <dimension ref="A1:EB540"/>
  <sheetViews>
    <sheetView zoomScale="75" workbookViewId="0">
      <selection activeCell="DX539" sqref="DX539"/>
    </sheetView>
  </sheetViews>
  <sheetFormatPr defaultRowHeight="14.5" x14ac:dyDescent="0.35"/>
  <cols>
    <col min="1" max="1" width="5.81640625" customWidth="1"/>
    <col min="2" max="2" width="46.08984375" customWidth="1"/>
    <col min="3" max="6" width="13.36328125" style="76" bestFit="1" customWidth="1"/>
    <col min="8" max="8" width="5" style="69" customWidth="1"/>
    <col min="9" max="9" width="39.36328125" style="69" customWidth="1"/>
    <col min="10" max="10" width="17.08984375" style="69" customWidth="1"/>
    <col min="11" max="12" width="13.54296875" style="85" bestFit="1" customWidth="1"/>
    <col min="13" max="13" width="14.453125" style="85" bestFit="1" customWidth="1"/>
    <col min="15" max="15" width="9.08984375" bestFit="1" customWidth="1"/>
    <col min="16" max="16" width="38.81640625" customWidth="1"/>
    <col min="17" max="17" width="11.54296875" bestFit="1" customWidth="1"/>
    <col min="18" max="19" width="13.54296875" bestFit="1" customWidth="1"/>
    <col min="20" max="20" width="14.453125" bestFit="1" customWidth="1"/>
    <col min="22" max="22" width="9.08984375" style="69" bestFit="1" customWidth="1"/>
    <col min="23" max="23" width="40.36328125" style="69" customWidth="1"/>
    <col min="24" max="27" width="13.54296875" style="85" bestFit="1" customWidth="1"/>
    <col min="29" max="29" width="9.08984375" bestFit="1" customWidth="1"/>
    <col min="30" max="30" width="39.81640625" customWidth="1"/>
    <col min="31" max="31" width="13.54296875" style="76" bestFit="1" customWidth="1"/>
    <col min="32" max="33" width="12.6328125" style="76" bestFit="1" customWidth="1"/>
    <col min="34" max="34" width="13.54296875" style="76" bestFit="1" customWidth="1"/>
    <col min="37" max="37" width="34.36328125" customWidth="1"/>
    <col min="38" max="38" width="11.08984375" style="76" bestFit="1" customWidth="1"/>
    <col min="39" max="39" width="10.1796875" style="76" bestFit="1" customWidth="1"/>
    <col min="40" max="41" width="11.08984375" style="76" bestFit="1" customWidth="1"/>
    <col min="43" max="43" width="9.08984375" bestFit="1" customWidth="1"/>
    <col min="44" max="44" width="37.81640625" customWidth="1"/>
    <col min="45" max="47" width="11.08984375" style="76" bestFit="1" customWidth="1"/>
    <col min="48" max="48" width="12.6328125" style="76" bestFit="1" customWidth="1"/>
    <col min="51" max="51" width="36.36328125" customWidth="1"/>
    <col min="52" max="52" width="11.08984375" style="76" bestFit="1" customWidth="1"/>
    <col min="53" max="53" width="10.1796875" style="76" bestFit="1" customWidth="1"/>
    <col min="54" max="55" width="11.08984375" style="76" bestFit="1" customWidth="1"/>
    <col min="58" max="58" width="42.26953125" customWidth="1"/>
    <col min="59" max="61" width="11.08984375" style="76" bestFit="1" customWidth="1"/>
    <col min="62" max="62" width="12.6328125" style="76" bestFit="1" customWidth="1"/>
    <col min="64" max="64" width="9.08984375" bestFit="1" customWidth="1"/>
    <col min="65" max="65" width="51.81640625" customWidth="1"/>
    <col min="66" max="66" width="12.6328125" style="76" bestFit="1" customWidth="1"/>
    <col min="67" max="68" width="11.08984375" style="76" bestFit="1" customWidth="1"/>
    <col min="69" max="69" width="12.6328125" style="76" bestFit="1" customWidth="1"/>
    <col min="71" max="71" width="9.08984375" style="69"/>
    <col min="72" max="72" width="37.08984375" style="69" customWidth="1"/>
    <col min="73" max="73" width="13.36328125" style="85" bestFit="1" customWidth="1"/>
    <col min="74" max="75" width="11.81640625" style="85" bestFit="1" customWidth="1"/>
    <col min="76" max="76" width="13.36328125" style="85" bestFit="1" customWidth="1"/>
    <col min="78" max="78" width="9.08984375" bestFit="1" customWidth="1"/>
    <col min="79" max="79" width="38.81640625" customWidth="1"/>
    <col min="80" max="80" width="12.6328125" style="76" bestFit="1" customWidth="1"/>
    <col min="81" max="82" width="11.08984375" style="76" bestFit="1" customWidth="1"/>
    <col min="83" max="83" width="12.6328125" style="76" bestFit="1" customWidth="1"/>
    <col min="85" max="85" width="9.08984375" bestFit="1" customWidth="1"/>
    <col min="86" max="86" width="35.6328125" customWidth="1"/>
    <col min="87" max="87" width="12.6328125" style="76" bestFit="1" customWidth="1"/>
    <col min="88" max="88" width="11.08984375" style="76" bestFit="1" customWidth="1"/>
    <col min="89" max="90" width="12.6328125" style="76" bestFit="1" customWidth="1"/>
    <col min="93" max="93" width="35.36328125" customWidth="1"/>
    <col min="94" max="94" width="11.08984375" style="76" bestFit="1" customWidth="1"/>
    <col min="95" max="95" width="10.1796875" style="76" bestFit="1" customWidth="1"/>
    <col min="96" max="97" width="11.08984375" style="76" bestFit="1" customWidth="1"/>
    <col min="99" max="99" width="9.453125" style="69" customWidth="1"/>
    <col min="100" max="100" width="31.7265625" style="69" customWidth="1"/>
    <col min="101" max="101" width="14.26953125" style="85" customWidth="1"/>
    <col min="102" max="102" width="15.81640625" style="85" customWidth="1"/>
    <col min="103" max="103" width="17.6328125" style="85" customWidth="1"/>
    <col min="104" max="104" width="13.6328125" style="85" customWidth="1"/>
    <col min="106" max="106" width="9.08984375" bestFit="1" customWidth="1"/>
    <col min="107" max="107" width="41.453125" customWidth="1"/>
    <col min="108" max="108" width="12.6328125" style="76" bestFit="1" customWidth="1"/>
    <col min="109" max="110" width="11.08984375" style="76" bestFit="1" customWidth="1"/>
    <col min="111" max="111" width="12.6328125" style="76" bestFit="1" customWidth="1"/>
    <col min="113" max="113" width="9.08984375" bestFit="1" customWidth="1"/>
    <col min="114" max="114" width="40.81640625" customWidth="1"/>
    <col min="115" max="115" width="12.6328125" style="76" bestFit="1" customWidth="1"/>
    <col min="116" max="117" width="11.08984375" style="76" bestFit="1" customWidth="1"/>
    <col min="118" max="118" width="12.6328125" style="76" bestFit="1" customWidth="1"/>
    <col min="120" max="120" width="9.08984375" style="69" bestFit="1" customWidth="1"/>
    <col min="121" max="121" width="33.7265625" style="69" customWidth="1"/>
    <col min="122" max="122" width="12.54296875" style="85" bestFit="1" customWidth="1"/>
    <col min="123" max="124" width="11.08984375" style="85" bestFit="1" customWidth="1"/>
    <col min="125" max="125" width="12.54296875" style="85" bestFit="1" customWidth="1"/>
    <col min="127" max="127" width="9.08984375" bestFit="1" customWidth="1"/>
    <col min="128" max="128" width="27.6328125" customWidth="1"/>
    <col min="129" max="129" width="12.54296875" style="76" bestFit="1" customWidth="1"/>
    <col min="130" max="131" width="11.08984375" style="76" bestFit="1" customWidth="1"/>
    <col min="132" max="132" width="12.54296875" style="76" bestFit="1" customWidth="1"/>
  </cols>
  <sheetData>
    <row r="1" spans="1:132" x14ac:dyDescent="0.35">
      <c r="A1" s="351" t="s">
        <v>617</v>
      </c>
      <c r="B1" s="351"/>
      <c r="C1" s="351"/>
      <c r="D1" s="351"/>
      <c r="E1" s="351"/>
      <c r="F1" s="351"/>
      <c r="H1" s="351" t="s">
        <v>647</v>
      </c>
      <c r="I1" s="351"/>
      <c r="J1" s="351"/>
      <c r="K1" s="351"/>
      <c r="L1" s="351"/>
      <c r="M1" s="351"/>
      <c r="O1" s="351" t="s">
        <v>706</v>
      </c>
      <c r="P1" s="351"/>
      <c r="Q1" s="351"/>
      <c r="R1" s="351"/>
      <c r="S1" s="351"/>
      <c r="T1" s="351"/>
      <c r="V1" s="351" t="s">
        <v>731</v>
      </c>
      <c r="W1" s="351"/>
      <c r="X1" s="351"/>
      <c r="Y1" s="351"/>
      <c r="Z1" s="351"/>
      <c r="AA1" s="351"/>
      <c r="AC1" s="351" t="s">
        <v>752</v>
      </c>
      <c r="AD1" s="351"/>
      <c r="AE1" s="351"/>
      <c r="AF1" s="351"/>
      <c r="AG1" s="351"/>
      <c r="AH1" s="351"/>
      <c r="AJ1" s="351" t="s">
        <v>756</v>
      </c>
      <c r="AK1" s="351"/>
      <c r="AL1" s="351"/>
      <c r="AM1" s="351"/>
      <c r="AN1" s="351"/>
      <c r="AO1" s="351"/>
      <c r="AQ1" s="351" t="s">
        <v>783</v>
      </c>
      <c r="AR1" s="351"/>
      <c r="AS1" s="351"/>
      <c r="AT1" s="351"/>
      <c r="AU1" s="351"/>
      <c r="AV1" s="351"/>
      <c r="AX1" s="351" t="s">
        <v>794</v>
      </c>
      <c r="AY1" s="351"/>
      <c r="AZ1" s="351"/>
      <c r="BA1" s="351"/>
      <c r="BB1" s="351"/>
      <c r="BC1" s="351"/>
      <c r="BE1" s="351" t="s">
        <v>795</v>
      </c>
      <c r="BF1" s="351"/>
      <c r="BG1" s="351"/>
      <c r="BH1" s="351"/>
      <c r="BI1" s="351"/>
      <c r="BJ1" s="351"/>
      <c r="BL1" s="351" t="s">
        <v>796</v>
      </c>
      <c r="BM1" s="351"/>
      <c r="BN1" s="351"/>
      <c r="BO1" s="351"/>
      <c r="BP1" s="351"/>
      <c r="BQ1" s="351"/>
      <c r="BS1" s="351" t="s">
        <v>808</v>
      </c>
      <c r="BT1" s="351"/>
      <c r="BU1" s="351"/>
      <c r="BV1" s="351"/>
      <c r="BW1" s="351"/>
      <c r="BX1" s="351"/>
      <c r="BZ1" s="351" t="s">
        <v>824</v>
      </c>
      <c r="CA1" s="351"/>
      <c r="CB1" s="351"/>
      <c r="CC1" s="351"/>
      <c r="CD1" s="351"/>
      <c r="CE1" s="351"/>
      <c r="CG1" s="351" t="s">
        <v>832</v>
      </c>
      <c r="CH1" s="351"/>
      <c r="CI1" s="351"/>
      <c r="CJ1" s="351"/>
      <c r="CK1" s="351"/>
      <c r="CL1" s="351"/>
      <c r="CN1" s="351" t="s">
        <v>843</v>
      </c>
      <c r="CO1" s="351"/>
      <c r="CP1" s="351"/>
      <c r="CQ1" s="351"/>
      <c r="CR1" s="351"/>
      <c r="CS1" s="351"/>
      <c r="CU1" s="351" t="s">
        <v>845</v>
      </c>
      <c r="CV1" s="351"/>
      <c r="CW1" s="351"/>
      <c r="CX1" s="351"/>
      <c r="CY1" s="351"/>
      <c r="CZ1" s="351"/>
      <c r="DB1" s="351" t="s">
        <v>847</v>
      </c>
      <c r="DC1" s="351"/>
      <c r="DD1" s="351"/>
      <c r="DE1" s="351"/>
      <c r="DF1" s="351"/>
      <c r="DG1" s="351"/>
      <c r="DI1" s="351" t="s">
        <v>853</v>
      </c>
      <c r="DJ1" s="351"/>
      <c r="DK1" s="351"/>
      <c r="DL1" s="351"/>
      <c r="DM1" s="351"/>
      <c r="DN1" s="351"/>
      <c r="DP1" s="351" t="s">
        <v>860</v>
      </c>
      <c r="DQ1" s="351"/>
      <c r="DR1" s="351"/>
      <c r="DS1" s="351"/>
      <c r="DT1" s="351"/>
      <c r="DU1" s="351"/>
      <c r="DW1" s="351" t="s">
        <v>861</v>
      </c>
      <c r="DX1" s="351"/>
      <c r="DY1" s="351"/>
      <c r="DZ1" s="351"/>
      <c r="EA1" s="351"/>
      <c r="EB1" s="351"/>
    </row>
    <row r="2" spans="1:132" x14ac:dyDescent="0.35">
      <c r="A2" s="67" t="s">
        <v>79</v>
      </c>
      <c r="B2" s="67" t="s">
        <v>2</v>
      </c>
      <c r="C2" s="68" t="s">
        <v>69</v>
      </c>
      <c r="D2" s="68" t="s">
        <v>68</v>
      </c>
      <c r="E2" s="68" t="s">
        <v>67</v>
      </c>
      <c r="F2" s="68" t="s">
        <v>66</v>
      </c>
      <c r="H2" s="67" t="s">
        <v>79</v>
      </c>
      <c r="I2" s="67" t="s">
        <v>2</v>
      </c>
      <c r="J2" s="67" t="s">
        <v>69</v>
      </c>
      <c r="K2" s="68" t="s">
        <v>68</v>
      </c>
      <c r="L2" s="68" t="s">
        <v>67</v>
      </c>
      <c r="M2" s="68" t="s">
        <v>66</v>
      </c>
      <c r="O2" s="67" t="s">
        <v>79</v>
      </c>
      <c r="P2" s="67" t="s">
        <v>2</v>
      </c>
      <c r="Q2" s="67" t="s">
        <v>69</v>
      </c>
      <c r="R2" s="68" t="s">
        <v>68</v>
      </c>
      <c r="S2" s="68" t="s">
        <v>67</v>
      </c>
      <c r="T2" s="68" t="s">
        <v>66</v>
      </c>
      <c r="V2" s="67" t="s">
        <v>79</v>
      </c>
      <c r="W2" s="67" t="s">
        <v>2</v>
      </c>
      <c r="X2" s="68" t="s">
        <v>69</v>
      </c>
      <c r="Y2" s="68" t="s">
        <v>68</v>
      </c>
      <c r="Z2" s="68" t="s">
        <v>67</v>
      </c>
      <c r="AA2" s="68" t="s">
        <v>66</v>
      </c>
      <c r="AC2" s="67" t="s">
        <v>79</v>
      </c>
      <c r="AD2" s="67" t="s">
        <v>2</v>
      </c>
      <c r="AE2" s="68" t="s">
        <v>69</v>
      </c>
      <c r="AF2" s="68" t="s">
        <v>68</v>
      </c>
      <c r="AG2" s="68" t="s">
        <v>67</v>
      </c>
      <c r="AH2" s="68" t="s">
        <v>66</v>
      </c>
      <c r="AJ2" s="67" t="s">
        <v>79</v>
      </c>
      <c r="AK2" s="67" t="s">
        <v>2</v>
      </c>
      <c r="AL2" s="68" t="s">
        <v>69</v>
      </c>
      <c r="AM2" s="68" t="s">
        <v>68</v>
      </c>
      <c r="AN2" s="68" t="s">
        <v>67</v>
      </c>
      <c r="AO2" s="68" t="s">
        <v>66</v>
      </c>
      <c r="AQ2" s="67" t="s">
        <v>79</v>
      </c>
      <c r="AR2" s="67" t="s">
        <v>2</v>
      </c>
      <c r="AS2" s="68" t="s">
        <v>69</v>
      </c>
      <c r="AT2" s="68" t="s">
        <v>68</v>
      </c>
      <c r="AU2" s="68" t="s">
        <v>67</v>
      </c>
      <c r="AV2" s="68" t="s">
        <v>66</v>
      </c>
      <c r="AX2" s="67" t="s">
        <v>79</v>
      </c>
      <c r="AY2" s="67" t="s">
        <v>2</v>
      </c>
      <c r="AZ2" s="68" t="s">
        <v>69</v>
      </c>
      <c r="BA2" s="68" t="s">
        <v>68</v>
      </c>
      <c r="BB2" s="68" t="s">
        <v>67</v>
      </c>
      <c r="BC2" s="68" t="s">
        <v>66</v>
      </c>
      <c r="BE2" s="67" t="s">
        <v>79</v>
      </c>
      <c r="BF2" s="67" t="s">
        <v>2</v>
      </c>
      <c r="BG2" s="68" t="s">
        <v>69</v>
      </c>
      <c r="BH2" s="68" t="s">
        <v>68</v>
      </c>
      <c r="BI2" s="68" t="s">
        <v>67</v>
      </c>
      <c r="BJ2" s="68" t="s">
        <v>66</v>
      </c>
      <c r="BL2" s="67" t="s">
        <v>79</v>
      </c>
      <c r="BM2" s="67" t="s">
        <v>2</v>
      </c>
      <c r="BN2" s="68" t="s">
        <v>69</v>
      </c>
      <c r="BO2" s="68" t="s">
        <v>68</v>
      </c>
      <c r="BP2" s="68" t="s">
        <v>67</v>
      </c>
      <c r="BQ2" s="68" t="s">
        <v>66</v>
      </c>
      <c r="BS2" s="67" t="s">
        <v>79</v>
      </c>
      <c r="BT2" s="67" t="s">
        <v>2</v>
      </c>
      <c r="BU2" s="68" t="s">
        <v>69</v>
      </c>
      <c r="BV2" s="68" t="s">
        <v>68</v>
      </c>
      <c r="BW2" s="68" t="s">
        <v>67</v>
      </c>
      <c r="BX2" s="68" t="s">
        <v>66</v>
      </c>
      <c r="BZ2" s="67" t="s">
        <v>79</v>
      </c>
      <c r="CA2" s="67" t="s">
        <v>2</v>
      </c>
      <c r="CB2" s="68" t="s">
        <v>69</v>
      </c>
      <c r="CC2" s="68" t="s">
        <v>68</v>
      </c>
      <c r="CD2" s="68" t="s">
        <v>67</v>
      </c>
      <c r="CE2" s="68" t="s">
        <v>66</v>
      </c>
      <c r="CG2" s="67" t="s">
        <v>79</v>
      </c>
      <c r="CH2" s="67" t="s">
        <v>2</v>
      </c>
      <c r="CI2" s="68" t="s">
        <v>69</v>
      </c>
      <c r="CJ2" s="68" t="s">
        <v>68</v>
      </c>
      <c r="CK2" s="68" t="s">
        <v>67</v>
      </c>
      <c r="CL2" s="68" t="s">
        <v>66</v>
      </c>
      <c r="CN2" s="67" t="s">
        <v>79</v>
      </c>
      <c r="CO2" s="67" t="s">
        <v>2</v>
      </c>
      <c r="CP2" s="68" t="s">
        <v>69</v>
      </c>
      <c r="CQ2" s="68" t="s">
        <v>68</v>
      </c>
      <c r="CR2" s="68" t="s">
        <v>67</v>
      </c>
      <c r="CS2" s="68" t="s">
        <v>66</v>
      </c>
      <c r="CU2" s="67" t="s">
        <v>79</v>
      </c>
      <c r="CV2" s="67" t="s">
        <v>2</v>
      </c>
      <c r="CW2" s="68" t="s">
        <v>69</v>
      </c>
      <c r="CX2" s="68" t="s">
        <v>68</v>
      </c>
      <c r="CY2" s="68" t="s">
        <v>67</v>
      </c>
      <c r="CZ2" s="68" t="s">
        <v>66</v>
      </c>
      <c r="DB2" s="67" t="s">
        <v>79</v>
      </c>
      <c r="DC2" s="67" t="s">
        <v>2</v>
      </c>
      <c r="DD2" s="68" t="s">
        <v>69</v>
      </c>
      <c r="DE2" s="68" t="s">
        <v>68</v>
      </c>
      <c r="DF2" s="68" t="s">
        <v>67</v>
      </c>
      <c r="DG2" s="68" t="s">
        <v>66</v>
      </c>
      <c r="DI2" s="67" t="s">
        <v>79</v>
      </c>
      <c r="DJ2" s="67" t="s">
        <v>2</v>
      </c>
      <c r="DK2" s="68" t="s">
        <v>69</v>
      </c>
      <c r="DL2" s="68" t="s">
        <v>68</v>
      </c>
      <c r="DM2" s="68" t="s">
        <v>67</v>
      </c>
      <c r="DN2" s="68" t="s">
        <v>66</v>
      </c>
      <c r="DP2" s="67" t="s">
        <v>79</v>
      </c>
      <c r="DQ2" s="67" t="s">
        <v>2</v>
      </c>
      <c r="DR2" s="68" t="s">
        <v>69</v>
      </c>
      <c r="DS2" s="68" t="s">
        <v>68</v>
      </c>
      <c r="DT2" s="68" t="s">
        <v>67</v>
      </c>
      <c r="DU2" s="68" t="s">
        <v>66</v>
      </c>
      <c r="DW2" s="67" t="s">
        <v>79</v>
      </c>
      <c r="DX2" s="67" t="s">
        <v>2</v>
      </c>
      <c r="DY2" s="68" t="s">
        <v>69</v>
      </c>
      <c r="DZ2" s="68" t="s">
        <v>68</v>
      </c>
      <c r="EA2" s="68" t="s">
        <v>67</v>
      </c>
      <c r="EB2" s="68" t="s">
        <v>66</v>
      </c>
    </row>
    <row r="3" spans="1:132" x14ac:dyDescent="0.35">
      <c r="A3" s="70">
        <v>1</v>
      </c>
      <c r="B3" s="70" t="s">
        <v>80</v>
      </c>
      <c r="C3" s="71">
        <v>0</v>
      </c>
      <c r="D3" s="71">
        <v>1.46718479157488E-2</v>
      </c>
      <c r="E3" s="71">
        <v>0.107458961137156</v>
      </c>
      <c r="F3" s="71">
        <v>0.12213080905290501</v>
      </c>
      <c r="H3" s="70">
        <v>1</v>
      </c>
      <c r="I3" s="70" t="s">
        <v>80</v>
      </c>
      <c r="J3" s="75">
        <v>0</v>
      </c>
      <c r="K3" s="71">
        <v>0.51658904755885005</v>
      </c>
      <c r="L3" s="71">
        <v>1.92526492059347</v>
      </c>
      <c r="M3" s="71">
        <v>2.4418539681523201</v>
      </c>
      <c r="O3" s="70">
        <v>1</v>
      </c>
      <c r="P3" s="70" t="s">
        <v>80</v>
      </c>
      <c r="Q3" s="75">
        <v>0</v>
      </c>
      <c r="R3" s="71">
        <v>1.59391903307105</v>
      </c>
      <c r="S3" s="71">
        <v>3.5689456618603801</v>
      </c>
      <c r="T3" s="71">
        <v>5.1628646949314296</v>
      </c>
      <c r="V3" s="70">
        <v>1</v>
      </c>
      <c r="W3" s="70" t="s">
        <v>80</v>
      </c>
      <c r="X3" s="71">
        <v>0</v>
      </c>
      <c r="Y3" s="71">
        <v>0.36709383425279302</v>
      </c>
      <c r="Z3" s="71">
        <v>1.2312260472089001</v>
      </c>
      <c r="AA3" s="71">
        <v>1.5983198814616899</v>
      </c>
      <c r="AC3" s="70">
        <v>1</v>
      </c>
      <c r="AD3" s="70" t="s">
        <v>80</v>
      </c>
      <c r="AE3" s="71">
        <v>0</v>
      </c>
      <c r="AF3" s="71">
        <v>0.23986409655238899</v>
      </c>
      <c r="AG3" s="71">
        <v>0.65021530624954305</v>
      </c>
      <c r="AH3" s="71">
        <v>0.89007940280193198</v>
      </c>
      <c r="AJ3" s="70">
        <v>1</v>
      </c>
      <c r="AK3" s="70" t="s">
        <v>80</v>
      </c>
      <c r="AL3" s="71">
        <v>0</v>
      </c>
      <c r="AM3" s="71">
        <v>2.26541672493129E-3</v>
      </c>
      <c r="AN3" s="71">
        <v>1.17396992734269E-2</v>
      </c>
      <c r="AO3" s="71">
        <v>1.40051159983582E-2</v>
      </c>
      <c r="AQ3" s="70">
        <v>1</v>
      </c>
      <c r="AR3" s="70" t="s">
        <v>80</v>
      </c>
      <c r="AS3" s="71">
        <v>0</v>
      </c>
      <c r="AT3" s="71">
        <v>7.5779627736966698E-3</v>
      </c>
      <c r="AU3" s="71">
        <v>1.9186513535540298E-2</v>
      </c>
      <c r="AV3" s="71">
        <v>2.6764476309236999E-2</v>
      </c>
      <c r="AX3" s="70">
        <v>1</v>
      </c>
      <c r="AY3" s="70" t="s">
        <v>80</v>
      </c>
      <c r="AZ3" s="71">
        <v>0</v>
      </c>
      <c r="BA3" s="71">
        <v>2.26541672493129E-3</v>
      </c>
      <c r="BB3" s="71">
        <v>1.17396992734269E-2</v>
      </c>
      <c r="BC3" s="71">
        <v>1.40051159983582E-2</v>
      </c>
      <c r="BE3" s="70">
        <v>1</v>
      </c>
      <c r="BF3" s="70" t="s">
        <v>80</v>
      </c>
      <c r="BG3" s="71">
        <v>0</v>
      </c>
      <c r="BH3" s="71">
        <v>7.5779627736966698E-3</v>
      </c>
      <c r="BI3" s="71">
        <v>1.9186513535540298E-2</v>
      </c>
      <c r="BJ3" s="71">
        <v>2.6764476309236999E-2</v>
      </c>
      <c r="BL3" s="70">
        <v>1</v>
      </c>
      <c r="BM3" s="70" t="s">
        <v>80</v>
      </c>
      <c r="BN3" s="71">
        <v>0</v>
      </c>
      <c r="BO3" s="71">
        <v>4.6131137352930099E-3</v>
      </c>
      <c r="BP3" s="71">
        <v>2.3905786238113701E-2</v>
      </c>
      <c r="BQ3" s="71">
        <v>2.8518899973406699E-2</v>
      </c>
      <c r="BS3" s="70">
        <v>1</v>
      </c>
      <c r="BT3" s="70" t="s">
        <v>80</v>
      </c>
      <c r="BU3" s="71">
        <v>0</v>
      </c>
      <c r="BV3" s="71">
        <v>1.0864935389889601E-2</v>
      </c>
      <c r="BW3" s="71">
        <v>3.0966904962186501E-2</v>
      </c>
      <c r="BX3" s="71">
        <v>4.18318403520761E-2</v>
      </c>
      <c r="BZ3" s="70">
        <v>1</v>
      </c>
      <c r="CA3" s="70" t="s">
        <v>80</v>
      </c>
      <c r="CB3" s="71">
        <v>0</v>
      </c>
      <c r="CC3" s="71">
        <v>1.43514325244506E-2</v>
      </c>
      <c r="CD3" s="71">
        <v>4.7976611194535598E-2</v>
      </c>
      <c r="CE3" s="71">
        <v>6.2328043718986301E-2</v>
      </c>
      <c r="CG3" s="70">
        <v>1</v>
      </c>
      <c r="CH3" s="70" t="s">
        <v>80</v>
      </c>
      <c r="CI3" s="71">
        <v>0</v>
      </c>
      <c r="CJ3" s="71">
        <v>2.78518488095327E-2</v>
      </c>
      <c r="CK3" s="71">
        <v>9.7761594713334704E-2</v>
      </c>
      <c r="CL3" s="71">
        <v>0.12561344352286699</v>
      </c>
      <c r="CN3" s="70">
        <v>1</v>
      </c>
      <c r="CO3" s="70" t="s">
        <v>80</v>
      </c>
      <c r="CP3" s="71">
        <v>0</v>
      </c>
      <c r="CQ3" s="71">
        <v>1.9108356936371901E-3</v>
      </c>
      <c r="CR3" s="71">
        <v>9.9022118788811495E-3</v>
      </c>
      <c r="CS3" s="71">
        <v>1.18130475725183E-2</v>
      </c>
      <c r="CU3" s="70">
        <v>1</v>
      </c>
      <c r="CV3" s="70" t="s">
        <v>80</v>
      </c>
      <c r="CW3" s="71">
        <v>0</v>
      </c>
      <c r="CX3" s="71">
        <v>5.9187731754739197E-3</v>
      </c>
      <c r="CY3" s="71">
        <v>1.6429120634834701E-2</v>
      </c>
      <c r="CZ3" s="71">
        <v>2.2347893810308599E-2</v>
      </c>
      <c r="DB3" s="70">
        <v>1</v>
      </c>
      <c r="DC3" s="70" t="s">
        <v>80</v>
      </c>
      <c r="DD3" s="71">
        <v>0</v>
      </c>
      <c r="DE3" s="71">
        <v>5.88509909158244E-3</v>
      </c>
      <c r="DF3" s="71">
        <v>4.5660698495103597E-2</v>
      </c>
      <c r="DG3" s="71">
        <v>5.15457975866861E-2</v>
      </c>
      <c r="DI3" s="70">
        <v>1</v>
      </c>
      <c r="DJ3" s="70" t="s">
        <v>80</v>
      </c>
      <c r="DK3" s="71">
        <v>0</v>
      </c>
      <c r="DL3" s="71">
        <v>2.27810000215284E-2</v>
      </c>
      <c r="DM3" s="71">
        <v>6.0000408652858502E-2</v>
      </c>
      <c r="DN3" s="71">
        <v>8.2781408674386894E-2</v>
      </c>
      <c r="DP3" s="70">
        <v>1</v>
      </c>
      <c r="DQ3" s="70" t="s">
        <v>80</v>
      </c>
      <c r="DR3" s="71">
        <v>0</v>
      </c>
      <c r="DS3" s="71">
        <v>5.2069321004141501E-3</v>
      </c>
      <c r="DT3" s="71">
        <v>2.69830342132171E-2</v>
      </c>
      <c r="DU3" s="71">
        <v>3.2189966313631302E-2</v>
      </c>
      <c r="DW3" s="70">
        <v>1</v>
      </c>
      <c r="DX3" s="70" t="s">
        <v>80</v>
      </c>
      <c r="DY3" s="71">
        <v>0</v>
      </c>
      <c r="DZ3" s="71">
        <v>1.7158360003416601E-2</v>
      </c>
      <c r="EA3" s="71">
        <v>4.6989200258738303E-2</v>
      </c>
      <c r="EB3" s="71">
        <v>6.4147560262154901E-2</v>
      </c>
    </row>
    <row r="4" spans="1:132" x14ac:dyDescent="0.35">
      <c r="A4" s="70">
        <v>2</v>
      </c>
      <c r="B4" s="70" t="s">
        <v>81</v>
      </c>
      <c r="C4" s="71">
        <v>0</v>
      </c>
      <c r="D4" s="71">
        <v>4.7437403675462002E-2</v>
      </c>
      <c r="E4" s="71">
        <v>1.4366204500198301</v>
      </c>
      <c r="F4" s="71">
        <v>1.48405785369529</v>
      </c>
      <c r="H4" s="70">
        <v>2</v>
      </c>
      <c r="I4" s="70" t="s">
        <v>81</v>
      </c>
      <c r="J4" s="75">
        <v>0</v>
      </c>
      <c r="K4" s="71">
        <v>3.0570351705410999</v>
      </c>
      <c r="L4" s="71">
        <v>25.890701819017501</v>
      </c>
      <c r="M4" s="71">
        <v>28.947736989558599</v>
      </c>
      <c r="O4" s="70">
        <v>2</v>
      </c>
      <c r="P4" s="70" t="s">
        <v>81</v>
      </c>
      <c r="Q4" s="75">
        <v>0</v>
      </c>
      <c r="R4" s="71">
        <v>5.5895549407533904</v>
      </c>
      <c r="S4" s="71">
        <v>48.632052495177298</v>
      </c>
      <c r="T4" s="71">
        <v>54.2216074359307</v>
      </c>
      <c r="V4" s="70">
        <v>2</v>
      </c>
      <c r="W4" s="70" t="s">
        <v>81</v>
      </c>
      <c r="X4" s="71">
        <v>0</v>
      </c>
      <c r="Y4" s="71">
        <v>2.1240674474439598</v>
      </c>
      <c r="Z4" s="71">
        <v>16.484979425692</v>
      </c>
      <c r="AA4" s="71">
        <v>18.609046873135899</v>
      </c>
      <c r="AC4" s="70">
        <v>2</v>
      </c>
      <c r="AD4" s="70" t="s">
        <v>81</v>
      </c>
      <c r="AE4" s="71">
        <v>0</v>
      </c>
      <c r="AF4" s="71">
        <v>1.9312903227128799</v>
      </c>
      <c r="AG4" s="71">
        <v>8.8842837401807699</v>
      </c>
      <c r="AH4" s="71">
        <v>10.815574062893701</v>
      </c>
      <c r="AJ4" s="70">
        <v>2</v>
      </c>
      <c r="AK4" s="70" t="s">
        <v>81</v>
      </c>
      <c r="AL4" s="71">
        <v>0</v>
      </c>
      <c r="AM4" s="71">
        <v>1.1571130979242601E-2</v>
      </c>
      <c r="AN4" s="71">
        <v>0.158507896399502</v>
      </c>
      <c r="AO4" s="71">
        <v>0.170079027378745</v>
      </c>
      <c r="AQ4" s="70">
        <v>2</v>
      </c>
      <c r="AR4" s="70" t="s">
        <v>81</v>
      </c>
      <c r="AS4" s="71">
        <v>0</v>
      </c>
      <c r="AT4" s="71">
        <v>3.6992116112436698E-3</v>
      </c>
      <c r="AU4" s="71">
        <v>0.259033805735704</v>
      </c>
      <c r="AV4" s="71">
        <v>0.26273301734694798</v>
      </c>
      <c r="AX4" s="70">
        <v>2</v>
      </c>
      <c r="AY4" s="70" t="s">
        <v>81</v>
      </c>
      <c r="AZ4" s="71">
        <v>0</v>
      </c>
      <c r="BA4" s="71">
        <v>1.1571130979242601E-2</v>
      </c>
      <c r="BB4" s="71">
        <v>0.158507896399502</v>
      </c>
      <c r="BC4" s="71">
        <v>0.170079027378745</v>
      </c>
      <c r="BE4" s="70">
        <v>2</v>
      </c>
      <c r="BF4" s="70" t="s">
        <v>81</v>
      </c>
      <c r="BG4" s="71">
        <v>0</v>
      </c>
      <c r="BH4" s="71">
        <v>3.6992116112436698E-3</v>
      </c>
      <c r="BI4" s="71">
        <v>0.259033805735704</v>
      </c>
      <c r="BJ4" s="71">
        <v>0.26273301734694798</v>
      </c>
      <c r="BL4" s="70">
        <v>2</v>
      </c>
      <c r="BM4" s="70" t="s">
        <v>81</v>
      </c>
      <c r="BN4" s="71">
        <v>0</v>
      </c>
      <c r="BO4" s="71">
        <v>2.3562527223258401E-2</v>
      </c>
      <c r="BP4" s="71">
        <v>0.32277282408388902</v>
      </c>
      <c r="BQ4" s="71">
        <v>0.34633535130714699</v>
      </c>
      <c r="BS4" s="70">
        <v>2</v>
      </c>
      <c r="BT4" s="70" t="s">
        <v>81</v>
      </c>
      <c r="BU4" s="71">
        <v>0</v>
      </c>
      <c r="BV4" s="71">
        <v>4.7708300631220703E-2</v>
      </c>
      <c r="BW4" s="71">
        <v>0.41981600121143198</v>
      </c>
      <c r="BX4" s="71">
        <v>0.46752430184265298</v>
      </c>
      <c r="BZ4" s="70">
        <v>2</v>
      </c>
      <c r="CA4" s="70" t="s">
        <v>81</v>
      </c>
      <c r="CB4" s="71">
        <v>0</v>
      </c>
      <c r="CC4" s="71">
        <v>8.7994503693943599E-2</v>
      </c>
      <c r="CD4" s="71">
        <v>0.64412342991983595</v>
      </c>
      <c r="CE4" s="71">
        <v>0.73211793361377997</v>
      </c>
      <c r="CG4" s="70">
        <v>2</v>
      </c>
      <c r="CH4" s="70" t="s">
        <v>81</v>
      </c>
      <c r="CI4" s="71">
        <v>0</v>
      </c>
      <c r="CJ4" s="71">
        <v>0.116148949990196</v>
      </c>
      <c r="CK4" s="71">
        <v>1.33522697254378</v>
      </c>
      <c r="CL4" s="71">
        <v>1.45137592253398</v>
      </c>
      <c r="CN4" s="70">
        <v>2</v>
      </c>
      <c r="CO4" s="70" t="s">
        <v>81</v>
      </c>
      <c r="CP4" s="71">
        <v>0</v>
      </c>
      <c r="CQ4" s="71">
        <v>9.7600277456936294E-3</v>
      </c>
      <c r="CR4" s="71">
        <v>0.13369838000675199</v>
      </c>
      <c r="CS4" s="71">
        <v>0.14345840775244501</v>
      </c>
      <c r="CU4" s="70">
        <v>2</v>
      </c>
      <c r="CV4" s="70" t="s">
        <v>81</v>
      </c>
      <c r="CW4" s="71">
        <v>0</v>
      </c>
      <c r="CX4" s="71">
        <v>3.04198824290748E-3</v>
      </c>
      <c r="CY4" s="71">
        <v>0.22204777118289501</v>
      </c>
      <c r="CZ4" s="71">
        <v>0.22508975942580201</v>
      </c>
      <c r="DB4" s="70">
        <v>2</v>
      </c>
      <c r="DC4" s="70" t="s">
        <v>81</v>
      </c>
      <c r="DD4" s="71">
        <v>0</v>
      </c>
      <c r="DE4" s="71">
        <v>2.3363358742230899E-2</v>
      </c>
      <c r="DF4" s="71">
        <v>0.60806572434123995</v>
      </c>
      <c r="DG4" s="71">
        <v>0.63142908308347101</v>
      </c>
      <c r="DI4" s="70">
        <v>2</v>
      </c>
      <c r="DJ4" s="70" t="s">
        <v>81</v>
      </c>
      <c r="DK4" s="71">
        <v>0</v>
      </c>
      <c r="DL4" s="71">
        <v>1.11283907456791E-2</v>
      </c>
      <c r="DM4" s="71">
        <v>0.80995348969051295</v>
      </c>
      <c r="DN4" s="71">
        <v>0.82108188043619301</v>
      </c>
      <c r="DP4" s="70">
        <v>2</v>
      </c>
      <c r="DQ4" s="70" t="s">
        <v>81</v>
      </c>
      <c r="DR4" s="71">
        <v>0</v>
      </c>
      <c r="DS4" s="71">
        <v>2.6595589531432599E-2</v>
      </c>
      <c r="DT4" s="71">
        <v>0.36432142698016101</v>
      </c>
      <c r="DU4" s="71">
        <v>0.390917016511594</v>
      </c>
      <c r="DW4" s="70">
        <v>2</v>
      </c>
      <c r="DX4" s="70" t="s">
        <v>81</v>
      </c>
      <c r="DY4" s="71">
        <v>0</v>
      </c>
      <c r="DZ4" s="71">
        <v>1.86249495661528E-2</v>
      </c>
      <c r="EA4" s="71">
        <v>0.63635268444209403</v>
      </c>
      <c r="EB4" s="71">
        <v>0.65497763400824605</v>
      </c>
    </row>
    <row r="5" spans="1:132" x14ac:dyDescent="0.35">
      <c r="A5" s="70">
        <v>3</v>
      </c>
      <c r="B5" s="70" t="s">
        <v>82</v>
      </c>
      <c r="C5" s="71">
        <v>0</v>
      </c>
      <c r="D5" s="71">
        <v>0.33575554794150098</v>
      </c>
      <c r="E5" s="71">
        <v>65.693648891356204</v>
      </c>
      <c r="F5" s="71">
        <v>66.029404439297707</v>
      </c>
      <c r="H5" s="70">
        <v>3</v>
      </c>
      <c r="I5" s="70" t="s">
        <v>82</v>
      </c>
      <c r="J5" s="75">
        <v>0</v>
      </c>
      <c r="K5" s="71">
        <v>8.5289424730847898</v>
      </c>
      <c r="L5" s="71">
        <v>1184.1083351790701</v>
      </c>
      <c r="M5" s="71">
        <v>1192.63727765216</v>
      </c>
      <c r="O5" s="70">
        <v>3</v>
      </c>
      <c r="P5" s="70" t="s">
        <v>82</v>
      </c>
      <c r="Q5" s="75">
        <v>0</v>
      </c>
      <c r="R5" s="71">
        <v>60.356077023200903</v>
      </c>
      <c r="S5" s="71">
        <v>2224.93559315015</v>
      </c>
      <c r="T5" s="71">
        <v>2285.2916701733502</v>
      </c>
      <c r="V5" s="70">
        <v>3</v>
      </c>
      <c r="W5" s="70" t="s">
        <v>82</v>
      </c>
      <c r="X5" s="71">
        <v>0</v>
      </c>
      <c r="Y5" s="71">
        <v>5.96055855164047</v>
      </c>
      <c r="Z5" s="71">
        <v>753.85303650771095</v>
      </c>
      <c r="AA5" s="71">
        <v>759.81359505935097</v>
      </c>
      <c r="AC5" s="70">
        <v>3</v>
      </c>
      <c r="AD5" s="70" t="s">
        <v>82</v>
      </c>
      <c r="AE5" s="71">
        <v>0</v>
      </c>
      <c r="AF5" s="71">
        <v>93.167713498090905</v>
      </c>
      <c r="AG5" s="71">
        <v>406.48769771283997</v>
      </c>
      <c r="AH5" s="71">
        <v>499.65541121093099</v>
      </c>
      <c r="AJ5" s="70">
        <v>3</v>
      </c>
      <c r="AK5" s="70" t="s">
        <v>82</v>
      </c>
      <c r="AL5" s="71">
        <v>0</v>
      </c>
      <c r="AM5" s="71">
        <v>4.0287854240171499E-2</v>
      </c>
      <c r="AN5" s="71">
        <v>7.2500910015937503</v>
      </c>
      <c r="AO5" s="71">
        <v>7.2903788558339198</v>
      </c>
      <c r="AQ5" s="70">
        <v>3</v>
      </c>
      <c r="AR5" s="70" t="s">
        <v>82</v>
      </c>
      <c r="AS5" s="71">
        <v>0</v>
      </c>
      <c r="AT5" s="71">
        <v>0.12213163068624899</v>
      </c>
      <c r="AU5" s="71">
        <v>11.8480842868859</v>
      </c>
      <c r="AV5" s="71">
        <v>11.970215917572199</v>
      </c>
      <c r="AX5" s="70">
        <v>3</v>
      </c>
      <c r="AY5" s="70" t="s">
        <v>82</v>
      </c>
      <c r="AZ5" s="71">
        <v>0</v>
      </c>
      <c r="BA5" s="71">
        <v>4.0287854240171499E-2</v>
      </c>
      <c r="BB5" s="71">
        <v>7.2500910015937503</v>
      </c>
      <c r="BC5" s="71">
        <v>7.2903788558339198</v>
      </c>
      <c r="BE5" s="70">
        <v>3</v>
      </c>
      <c r="BF5" s="70" t="s">
        <v>82</v>
      </c>
      <c r="BG5" s="71">
        <v>0</v>
      </c>
      <c r="BH5" s="71">
        <v>0.12213163068624899</v>
      </c>
      <c r="BI5" s="71">
        <v>11.8480842868859</v>
      </c>
      <c r="BJ5" s="71">
        <v>11.970215917572199</v>
      </c>
      <c r="BL5" s="70">
        <v>3</v>
      </c>
      <c r="BM5" s="70" t="s">
        <v>82</v>
      </c>
      <c r="BN5" s="71">
        <v>0</v>
      </c>
      <c r="BO5" s="71">
        <v>8.2038969570357903E-2</v>
      </c>
      <c r="BP5" s="71">
        <v>14.763506428421399</v>
      </c>
      <c r="BQ5" s="71">
        <v>14.8455453979917</v>
      </c>
      <c r="BS5" s="70">
        <v>3</v>
      </c>
      <c r="BT5" s="70" t="s">
        <v>82</v>
      </c>
      <c r="BU5" s="71">
        <v>0</v>
      </c>
      <c r="BV5" s="71">
        <v>4.3234567174261498</v>
      </c>
      <c r="BW5" s="71">
        <v>19.204233632992398</v>
      </c>
      <c r="BX5" s="71">
        <v>23.527690350418599</v>
      </c>
      <c r="BZ5" s="70">
        <v>3</v>
      </c>
      <c r="CA5" s="70" t="s">
        <v>82</v>
      </c>
      <c r="CB5" s="71">
        <v>0</v>
      </c>
      <c r="CC5" s="71">
        <v>0.23212147359308699</v>
      </c>
      <c r="CD5" s="71">
        <v>29.457658915122</v>
      </c>
      <c r="CE5" s="71">
        <v>29.6897803887151</v>
      </c>
      <c r="CG5" s="70">
        <v>3</v>
      </c>
      <c r="CH5" s="70" t="s">
        <v>82</v>
      </c>
      <c r="CI5" s="71">
        <v>0</v>
      </c>
      <c r="CJ5" s="71">
        <v>6.0076211327094304</v>
      </c>
      <c r="CK5" s="71">
        <v>61.090761741075198</v>
      </c>
      <c r="CL5" s="71">
        <v>67.098382873784701</v>
      </c>
      <c r="CN5" s="70">
        <v>3</v>
      </c>
      <c r="CO5" s="70" t="s">
        <v>82</v>
      </c>
      <c r="CP5" s="71">
        <v>0</v>
      </c>
      <c r="CQ5" s="71">
        <v>3.3982034764269198E-2</v>
      </c>
      <c r="CR5" s="71">
        <v>6.11531314106605</v>
      </c>
      <c r="CS5" s="71">
        <v>6.1492951758303196</v>
      </c>
      <c r="CU5" s="70">
        <v>3</v>
      </c>
      <c r="CV5" s="70" t="s">
        <v>82</v>
      </c>
      <c r="CW5" s="71">
        <v>0</v>
      </c>
      <c r="CX5" s="71">
        <v>9.6115380090526906E-2</v>
      </c>
      <c r="CY5" s="71">
        <v>10.156644588902299</v>
      </c>
      <c r="CZ5" s="71">
        <v>10.252759968992899</v>
      </c>
      <c r="DB5" s="70">
        <v>3</v>
      </c>
      <c r="DC5" s="70" t="s">
        <v>82</v>
      </c>
      <c r="DD5" s="71">
        <v>0</v>
      </c>
      <c r="DE5" s="71">
        <v>0.109288139439465</v>
      </c>
      <c r="DF5" s="71">
        <v>27.80275001979</v>
      </c>
      <c r="DG5" s="71">
        <v>27.9120381592294</v>
      </c>
      <c r="DI5" s="70">
        <v>3</v>
      </c>
      <c r="DJ5" s="70" t="s">
        <v>82</v>
      </c>
      <c r="DK5" s="71">
        <v>0</v>
      </c>
      <c r="DL5" s="71">
        <v>0.36867775584983697</v>
      </c>
      <c r="DM5" s="71">
        <v>37.0467713606647</v>
      </c>
      <c r="DN5" s="71">
        <v>37.415449116514502</v>
      </c>
      <c r="DP5" s="70">
        <v>3</v>
      </c>
      <c r="DQ5" s="70" t="s">
        <v>82</v>
      </c>
      <c r="DR5" s="71">
        <v>0</v>
      </c>
      <c r="DS5" s="71">
        <v>9.2599352336077606E-2</v>
      </c>
      <c r="DT5" s="71">
        <v>16.663923750394002</v>
      </c>
      <c r="DU5" s="71">
        <v>16.7565231027301</v>
      </c>
      <c r="DW5" s="70">
        <v>3</v>
      </c>
      <c r="DX5" s="70" t="s">
        <v>82</v>
      </c>
      <c r="DY5" s="71">
        <v>0</v>
      </c>
      <c r="DZ5" s="71">
        <v>0.36737031263502801</v>
      </c>
      <c r="EA5" s="71">
        <v>29.108781775650701</v>
      </c>
      <c r="EB5" s="71">
        <v>29.476152088285701</v>
      </c>
    </row>
    <row r="6" spans="1:132" x14ac:dyDescent="0.35">
      <c r="A6" s="70">
        <v>4</v>
      </c>
      <c r="B6" s="70" t="s">
        <v>83</v>
      </c>
      <c r="C6" s="71">
        <v>0</v>
      </c>
      <c r="D6" s="71">
        <v>0.24712184555458799</v>
      </c>
      <c r="E6" s="71">
        <v>36.243639670028998</v>
      </c>
      <c r="F6" s="71">
        <v>36.4907615155836</v>
      </c>
      <c r="H6" s="70">
        <v>4</v>
      </c>
      <c r="I6" s="70" t="s">
        <v>83</v>
      </c>
      <c r="J6" s="75">
        <v>0</v>
      </c>
      <c r="K6" s="71">
        <v>8.7077787612990196</v>
      </c>
      <c r="L6" s="71">
        <v>653.21451842956105</v>
      </c>
      <c r="M6" s="71">
        <v>661.92229719086004</v>
      </c>
      <c r="O6" s="70">
        <v>4</v>
      </c>
      <c r="P6" s="70" t="s">
        <v>83</v>
      </c>
      <c r="Q6" s="75">
        <v>0</v>
      </c>
      <c r="R6" s="71">
        <v>28.0639052007757</v>
      </c>
      <c r="S6" s="71">
        <v>1227.1115174346401</v>
      </c>
      <c r="T6" s="71">
        <v>1255.1754226354201</v>
      </c>
      <c r="V6" s="70">
        <v>4</v>
      </c>
      <c r="W6" s="70" t="s">
        <v>83</v>
      </c>
      <c r="X6" s="71">
        <v>0</v>
      </c>
      <c r="Y6" s="71">
        <v>6.1744954321757497</v>
      </c>
      <c r="Z6" s="71">
        <v>415.89514948329901</v>
      </c>
      <c r="AA6" s="71">
        <v>422.06964491547501</v>
      </c>
      <c r="AC6" s="70">
        <v>4</v>
      </c>
      <c r="AD6" s="70" t="s">
        <v>83</v>
      </c>
      <c r="AE6" s="71">
        <v>0</v>
      </c>
      <c r="AF6" s="71">
        <v>6.0008297713593803</v>
      </c>
      <c r="AG6" s="71">
        <v>224.178507630296</v>
      </c>
      <c r="AH6" s="71">
        <v>230.179337401655</v>
      </c>
      <c r="AJ6" s="70">
        <v>4</v>
      </c>
      <c r="AK6" s="70" t="s">
        <v>83</v>
      </c>
      <c r="AL6" s="71">
        <v>0</v>
      </c>
      <c r="AM6" s="71">
        <v>3.8129336688486899E-2</v>
      </c>
      <c r="AN6" s="71">
        <v>3.9992448510032599</v>
      </c>
      <c r="AO6" s="71">
        <v>4.0373741876917499</v>
      </c>
      <c r="AQ6" s="70">
        <v>4</v>
      </c>
      <c r="AR6" s="70" t="s">
        <v>83</v>
      </c>
      <c r="AS6" s="71">
        <v>0</v>
      </c>
      <c r="AT6" s="71">
        <v>0.122733635276909</v>
      </c>
      <c r="AU6" s="71">
        <v>6.5355666245825299</v>
      </c>
      <c r="AV6" s="71">
        <v>6.6583002598594403</v>
      </c>
      <c r="AX6" s="70">
        <v>4</v>
      </c>
      <c r="AY6" s="70" t="s">
        <v>83</v>
      </c>
      <c r="AZ6" s="71">
        <v>0</v>
      </c>
      <c r="BA6" s="71">
        <v>3.8129336688486899E-2</v>
      </c>
      <c r="BB6" s="71">
        <v>3.9992448510032599</v>
      </c>
      <c r="BC6" s="71">
        <v>4.0373741876917499</v>
      </c>
      <c r="BE6" s="70">
        <v>4</v>
      </c>
      <c r="BF6" s="70" t="s">
        <v>83</v>
      </c>
      <c r="BG6" s="71">
        <v>0</v>
      </c>
      <c r="BH6" s="71">
        <v>0.122733635276909</v>
      </c>
      <c r="BI6" s="71">
        <v>6.5355666245825299</v>
      </c>
      <c r="BJ6" s="71">
        <v>6.6583002598594403</v>
      </c>
      <c r="BL6" s="70">
        <v>4</v>
      </c>
      <c r="BM6" s="70" t="s">
        <v>83</v>
      </c>
      <c r="BN6" s="71">
        <v>0</v>
      </c>
      <c r="BO6" s="71">
        <v>7.7643536776045394E-2</v>
      </c>
      <c r="BP6" s="71">
        <v>8.1437428928324902</v>
      </c>
      <c r="BQ6" s="71">
        <v>8.2213864296085397</v>
      </c>
      <c r="BS6" s="70">
        <v>4</v>
      </c>
      <c r="BT6" s="70" t="s">
        <v>83</v>
      </c>
      <c r="BU6" s="71">
        <v>0</v>
      </c>
      <c r="BV6" s="71">
        <v>0.383503351480454</v>
      </c>
      <c r="BW6" s="71">
        <v>10.592569761384199</v>
      </c>
      <c r="BX6" s="71">
        <v>10.9760731128647</v>
      </c>
      <c r="BZ6" s="70">
        <v>4</v>
      </c>
      <c r="CA6" s="70" t="s">
        <v>83</v>
      </c>
      <c r="CB6" s="71">
        <v>0</v>
      </c>
      <c r="CC6" s="71">
        <v>0.24200761266679399</v>
      </c>
      <c r="CD6" s="71">
        <v>16.250805725625899</v>
      </c>
      <c r="CE6" s="71">
        <v>16.492813338292699</v>
      </c>
      <c r="CG6" s="70">
        <v>4</v>
      </c>
      <c r="CH6" s="70" t="s">
        <v>83</v>
      </c>
      <c r="CI6" s="71">
        <v>0</v>
      </c>
      <c r="CJ6" s="71">
        <v>0.81967201173062798</v>
      </c>
      <c r="CK6" s="71">
        <v>33.691870664441502</v>
      </c>
      <c r="CL6" s="71">
        <v>34.511542676172098</v>
      </c>
      <c r="CN6" s="70">
        <v>4</v>
      </c>
      <c r="CO6" s="70" t="s">
        <v>83</v>
      </c>
      <c r="CP6" s="71">
        <v>0</v>
      </c>
      <c r="CQ6" s="71">
        <v>3.2161366479397199E-2</v>
      </c>
      <c r="CR6" s="71">
        <v>3.3732865678934001</v>
      </c>
      <c r="CS6" s="71">
        <v>3.4054479343728001</v>
      </c>
      <c r="CU6" s="70">
        <v>4</v>
      </c>
      <c r="CV6" s="70" t="s">
        <v>83</v>
      </c>
      <c r="CW6" s="71">
        <v>0</v>
      </c>
      <c r="CX6" s="71">
        <v>9.5920205750734996E-2</v>
      </c>
      <c r="CY6" s="71">
        <v>5.6024410643224298</v>
      </c>
      <c r="CZ6" s="71">
        <v>5.6983612700731703</v>
      </c>
      <c r="DB6" s="70">
        <v>4</v>
      </c>
      <c r="DC6" s="70" t="s">
        <v>83</v>
      </c>
      <c r="DD6" s="71">
        <v>0</v>
      </c>
      <c r="DE6" s="71">
        <v>9.8506631517457699E-2</v>
      </c>
      <c r="DF6" s="71">
        <v>15.3400042713163</v>
      </c>
      <c r="DG6" s="71">
        <v>15.4385109028338</v>
      </c>
      <c r="DI6" s="70">
        <v>4</v>
      </c>
      <c r="DJ6" s="70" t="s">
        <v>83</v>
      </c>
      <c r="DK6" s="71">
        <v>0</v>
      </c>
      <c r="DL6" s="71">
        <v>0.36907680788685998</v>
      </c>
      <c r="DM6" s="71">
        <v>20.435553698872699</v>
      </c>
      <c r="DN6" s="71">
        <v>20.804630506759501</v>
      </c>
      <c r="DP6" s="70">
        <v>4</v>
      </c>
      <c r="DQ6" s="70" t="s">
        <v>83</v>
      </c>
      <c r="DR6" s="71">
        <v>0</v>
      </c>
      <c r="DS6" s="71">
        <v>8.7638121933969304E-2</v>
      </c>
      <c r="DT6" s="71">
        <v>9.1920378987828606</v>
      </c>
      <c r="DU6" s="71">
        <v>9.2796760207168294</v>
      </c>
      <c r="DW6" s="70">
        <v>4</v>
      </c>
      <c r="DX6" s="70" t="s">
        <v>83</v>
      </c>
      <c r="DY6" s="71">
        <v>0</v>
      </c>
      <c r="DZ6" s="71">
        <v>0.28324271754730801</v>
      </c>
      <c r="EA6" s="71">
        <v>16.055958982008899</v>
      </c>
      <c r="EB6" s="71">
        <v>16.339201699556199</v>
      </c>
    </row>
    <row r="7" spans="1:132" x14ac:dyDescent="0.35">
      <c r="A7" s="70">
        <v>5</v>
      </c>
      <c r="B7" s="70" t="s">
        <v>84</v>
      </c>
      <c r="C7" s="71">
        <v>0</v>
      </c>
      <c r="D7" s="71">
        <v>1.0176888556052401E-4</v>
      </c>
      <c r="E7" s="71">
        <v>3.2048808496973502E-2</v>
      </c>
      <c r="F7" s="71">
        <v>3.2150577382533997E-2</v>
      </c>
      <c r="H7" s="70">
        <v>5</v>
      </c>
      <c r="I7" s="70" t="s">
        <v>84</v>
      </c>
      <c r="J7" s="75">
        <v>0</v>
      </c>
      <c r="K7" s="71">
        <v>3.4650595545314502E-3</v>
      </c>
      <c r="L7" s="71">
        <v>0.57770635391053804</v>
      </c>
      <c r="M7" s="71">
        <v>0.58117141346506995</v>
      </c>
      <c r="O7" s="70">
        <v>5</v>
      </c>
      <c r="P7" s="70" t="s">
        <v>84</v>
      </c>
      <c r="Q7" s="75">
        <v>0</v>
      </c>
      <c r="R7" s="71">
        <v>1.2200170770383901E-2</v>
      </c>
      <c r="S7" s="71">
        <v>1.0856593096068601</v>
      </c>
      <c r="T7" s="71">
        <v>1.0978594803772499</v>
      </c>
      <c r="V7" s="70">
        <v>5</v>
      </c>
      <c r="W7" s="70" t="s">
        <v>84</v>
      </c>
      <c r="X7" s="71">
        <v>0</v>
      </c>
      <c r="Y7" s="71">
        <v>2.4529397027889701E-3</v>
      </c>
      <c r="Z7" s="71">
        <v>0.36777494887102902</v>
      </c>
      <c r="AA7" s="71">
        <v>0.370227888573818</v>
      </c>
      <c r="AC7" s="70">
        <v>5</v>
      </c>
      <c r="AD7" s="70" t="s">
        <v>84</v>
      </c>
      <c r="AE7" s="71">
        <v>0</v>
      </c>
      <c r="AF7" s="71">
        <v>3.11740973668986E-3</v>
      </c>
      <c r="AG7" s="71">
        <v>0.198351682047438</v>
      </c>
      <c r="AH7" s="71">
        <v>0.201469091784128</v>
      </c>
      <c r="AJ7" s="70">
        <v>5</v>
      </c>
      <c r="AK7" s="70" t="s">
        <v>84</v>
      </c>
      <c r="AL7" s="71">
        <v>0</v>
      </c>
      <c r="AM7" s="71">
        <v>1.5273895654213099E-5</v>
      </c>
      <c r="AN7" s="71">
        <v>3.5373465278586099E-3</v>
      </c>
      <c r="AO7" s="71">
        <v>3.5526204235128201E-3</v>
      </c>
      <c r="AQ7" s="70">
        <v>5</v>
      </c>
      <c r="AR7" s="70" t="s">
        <v>84</v>
      </c>
      <c r="AS7" s="71">
        <v>0</v>
      </c>
      <c r="AT7" s="71">
        <v>4.8827375226552302E-5</v>
      </c>
      <c r="AU7" s="71">
        <v>5.7807199395807597E-3</v>
      </c>
      <c r="AV7" s="71">
        <v>5.8295473148073096E-3</v>
      </c>
      <c r="AX7" s="70">
        <v>5</v>
      </c>
      <c r="AY7" s="70" t="s">
        <v>84</v>
      </c>
      <c r="AZ7" s="71">
        <v>0</v>
      </c>
      <c r="BA7" s="71">
        <v>1.5273895654213099E-5</v>
      </c>
      <c r="BB7" s="71">
        <v>3.5373465278586099E-3</v>
      </c>
      <c r="BC7" s="71">
        <v>3.5526204235128201E-3</v>
      </c>
      <c r="BE7" s="70">
        <v>5</v>
      </c>
      <c r="BF7" s="70" t="s">
        <v>84</v>
      </c>
      <c r="BG7" s="71">
        <v>0</v>
      </c>
      <c r="BH7" s="71">
        <v>4.8827375226552302E-5</v>
      </c>
      <c r="BI7" s="71">
        <v>5.7807199395807597E-3</v>
      </c>
      <c r="BJ7" s="71">
        <v>5.8295473148073096E-3</v>
      </c>
      <c r="BL7" s="70">
        <v>5</v>
      </c>
      <c r="BM7" s="70" t="s">
        <v>84</v>
      </c>
      <c r="BN7" s="71">
        <v>0</v>
      </c>
      <c r="BO7" s="71">
        <v>3.1102541558229198E-5</v>
      </c>
      <c r="BP7" s="71">
        <v>7.2031700280885801E-3</v>
      </c>
      <c r="BQ7" s="71">
        <v>7.2342725696468097E-3</v>
      </c>
      <c r="BS7" s="70">
        <v>5</v>
      </c>
      <c r="BT7" s="70" t="s">
        <v>84</v>
      </c>
      <c r="BU7" s="71">
        <v>0</v>
      </c>
      <c r="BV7" s="71">
        <v>2.7189554249533199E-4</v>
      </c>
      <c r="BW7" s="71">
        <v>9.3702197260160502E-3</v>
      </c>
      <c r="BX7" s="71">
        <v>9.6421152685113795E-3</v>
      </c>
      <c r="BZ7" s="70">
        <v>5</v>
      </c>
      <c r="CA7" s="70" t="s">
        <v>84</v>
      </c>
      <c r="CB7" s="71">
        <v>0</v>
      </c>
      <c r="CC7" s="71">
        <v>9.6132210746570904E-5</v>
      </c>
      <c r="CD7" s="71">
        <v>1.43716406436348E-2</v>
      </c>
      <c r="CE7" s="71">
        <v>1.4467772854381399E-2</v>
      </c>
      <c r="CG7" s="70">
        <v>5</v>
      </c>
      <c r="CH7" s="70" t="s">
        <v>84</v>
      </c>
      <c r="CI7" s="71">
        <v>0</v>
      </c>
      <c r="CJ7" s="71">
        <v>5.3926072970664196E-4</v>
      </c>
      <c r="CK7" s="71">
        <v>2.9810012544570899E-2</v>
      </c>
      <c r="CL7" s="71">
        <v>3.03492732742775E-2</v>
      </c>
      <c r="CN7" s="70">
        <v>5</v>
      </c>
      <c r="CO7" s="70" t="s">
        <v>84</v>
      </c>
      <c r="CP7" s="71">
        <v>0</v>
      </c>
      <c r="CQ7" s="71">
        <v>1.2883238953683301E-5</v>
      </c>
      <c r="CR7" s="71">
        <v>2.98368416362814E-3</v>
      </c>
      <c r="CS7" s="71">
        <v>2.9965674025818202E-3</v>
      </c>
      <c r="CU7" s="70">
        <v>5</v>
      </c>
      <c r="CV7" s="70" t="s">
        <v>84</v>
      </c>
      <c r="CW7" s="71">
        <v>0</v>
      </c>
      <c r="CX7" s="71">
        <v>3.8189314990075401E-5</v>
      </c>
      <c r="CY7" s="71">
        <v>4.95551773684531E-3</v>
      </c>
      <c r="CZ7" s="71">
        <v>4.9937070518353902E-3</v>
      </c>
      <c r="DB7" s="70">
        <v>5</v>
      </c>
      <c r="DC7" s="70" t="s">
        <v>84</v>
      </c>
      <c r="DD7" s="71">
        <v>0</v>
      </c>
      <c r="DE7" s="71">
        <v>3.9590912226272302E-5</v>
      </c>
      <c r="DF7" s="71">
        <v>1.3563074499686099E-2</v>
      </c>
      <c r="DG7" s="71">
        <v>1.36026654119124E-2</v>
      </c>
      <c r="DI7" s="70">
        <v>5</v>
      </c>
      <c r="DJ7" s="70" t="s">
        <v>84</v>
      </c>
      <c r="DK7" s="71">
        <v>0</v>
      </c>
      <c r="DL7" s="71">
        <v>1.4689062258644E-4</v>
      </c>
      <c r="DM7" s="71">
        <v>1.80752196285296E-2</v>
      </c>
      <c r="DN7" s="71">
        <v>1.8222110251115999E-2</v>
      </c>
      <c r="DP7" s="70">
        <v>5</v>
      </c>
      <c r="DQ7" s="70" t="s">
        <v>84</v>
      </c>
      <c r="DR7" s="71">
        <v>0</v>
      </c>
      <c r="DS7" s="71">
        <v>3.5106184528901998E-5</v>
      </c>
      <c r="DT7" s="71">
        <v>8.1303907504056295E-3</v>
      </c>
      <c r="DU7" s="71">
        <v>8.1654969349345304E-3</v>
      </c>
      <c r="DW7" s="70">
        <v>5</v>
      </c>
      <c r="DX7" s="70" t="s">
        <v>84</v>
      </c>
      <c r="DY7" s="71">
        <v>0</v>
      </c>
      <c r="DZ7" s="71">
        <v>1.15872689996652E-4</v>
      </c>
      <c r="EA7" s="71">
        <v>1.4202734368082601E-2</v>
      </c>
      <c r="EB7" s="71">
        <v>1.4318607058079301E-2</v>
      </c>
    </row>
    <row r="8" spans="1:132" x14ac:dyDescent="0.35">
      <c r="A8" s="70">
        <v>6</v>
      </c>
      <c r="B8" s="70" t="s">
        <v>85</v>
      </c>
      <c r="C8" s="71">
        <v>0</v>
      </c>
      <c r="D8" s="71">
        <v>2.0643912989303899</v>
      </c>
      <c r="E8" s="71">
        <v>32.191855713082802</v>
      </c>
      <c r="F8" s="71">
        <v>34.256247012013198</v>
      </c>
      <c r="H8" s="70">
        <v>6</v>
      </c>
      <c r="I8" s="70" t="s">
        <v>85</v>
      </c>
      <c r="J8" s="75">
        <v>0</v>
      </c>
      <c r="K8" s="71">
        <v>58.537606499733002</v>
      </c>
      <c r="L8" s="71">
        <v>579.00523598656105</v>
      </c>
      <c r="M8" s="71">
        <v>637.54284248629403</v>
      </c>
      <c r="O8" s="70">
        <v>6</v>
      </c>
      <c r="P8" s="70" t="s">
        <v>85</v>
      </c>
      <c r="Q8" s="75">
        <v>0</v>
      </c>
      <c r="R8" s="71">
        <v>178.110075925291</v>
      </c>
      <c r="S8" s="71">
        <v>1082.7602783969701</v>
      </c>
      <c r="T8" s="71">
        <v>1260.87035432226</v>
      </c>
      <c r="V8" s="70">
        <v>6</v>
      </c>
      <c r="W8" s="70" t="s">
        <v>85</v>
      </c>
      <c r="X8" s="71">
        <v>0</v>
      </c>
      <c r="Y8" s="71">
        <v>78.996236680065905</v>
      </c>
      <c r="Z8" s="71">
        <v>369.20826799182697</v>
      </c>
      <c r="AA8" s="71">
        <v>448.20450467189301</v>
      </c>
      <c r="AC8" s="70">
        <v>6</v>
      </c>
      <c r="AD8" s="70" t="s">
        <v>85</v>
      </c>
      <c r="AE8" s="71">
        <v>0</v>
      </c>
      <c r="AF8" s="71">
        <v>55.000030023115798</v>
      </c>
      <c r="AG8" s="71">
        <v>197.62236365303599</v>
      </c>
      <c r="AH8" s="71">
        <v>252.62239367615101</v>
      </c>
      <c r="AJ8" s="70">
        <v>6</v>
      </c>
      <c r="AK8" s="70" t="s">
        <v>85</v>
      </c>
      <c r="AL8" s="71">
        <v>0</v>
      </c>
      <c r="AM8" s="71">
        <v>0.24108476554003899</v>
      </c>
      <c r="AN8" s="71">
        <v>3.5399877399263402</v>
      </c>
      <c r="AO8" s="71">
        <v>3.7810725054663799</v>
      </c>
      <c r="AQ8" s="70">
        <v>6</v>
      </c>
      <c r="AR8" s="70" t="s">
        <v>85</v>
      </c>
      <c r="AS8" s="71">
        <v>0</v>
      </c>
      <c r="AT8" s="71">
        <v>6.2226094653411597</v>
      </c>
      <c r="AU8" s="71">
        <v>5.7852032361079502</v>
      </c>
      <c r="AV8" s="71">
        <v>12.007812701449099</v>
      </c>
      <c r="AX8" s="70">
        <v>6</v>
      </c>
      <c r="AY8" s="70" t="s">
        <v>85</v>
      </c>
      <c r="AZ8" s="71">
        <v>0</v>
      </c>
      <c r="BA8" s="71">
        <v>0.24108476554003899</v>
      </c>
      <c r="BB8" s="71">
        <v>3.5399877399263402</v>
      </c>
      <c r="BC8" s="71">
        <v>3.7810725054663799</v>
      </c>
      <c r="BE8" s="70">
        <v>6</v>
      </c>
      <c r="BF8" s="70" t="s">
        <v>85</v>
      </c>
      <c r="BG8" s="71">
        <v>0</v>
      </c>
      <c r="BH8" s="71">
        <v>6.2226094653411597</v>
      </c>
      <c r="BI8" s="71">
        <v>5.7852032361079502</v>
      </c>
      <c r="BJ8" s="71">
        <v>12.007812701449099</v>
      </c>
      <c r="BL8" s="70">
        <v>6</v>
      </c>
      <c r="BM8" s="70" t="s">
        <v>85</v>
      </c>
      <c r="BN8" s="71">
        <v>0</v>
      </c>
      <c r="BO8" s="71">
        <v>0.490925767009327</v>
      </c>
      <c r="BP8" s="71">
        <v>7.2085483814543698</v>
      </c>
      <c r="BQ8" s="71">
        <v>7.6994741484636897</v>
      </c>
      <c r="BS8" s="70">
        <v>6</v>
      </c>
      <c r="BT8" s="70" t="s">
        <v>85</v>
      </c>
      <c r="BU8" s="71">
        <v>0</v>
      </c>
      <c r="BV8" s="71">
        <v>7.8852700839432401</v>
      </c>
      <c r="BW8" s="71">
        <v>9.3629914990310006</v>
      </c>
      <c r="BX8" s="71">
        <v>17.248261582974202</v>
      </c>
      <c r="BZ8" s="70">
        <v>6</v>
      </c>
      <c r="CA8" s="70" t="s">
        <v>85</v>
      </c>
      <c r="CB8" s="71">
        <v>0</v>
      </c>
      <c r="CC8" s="71">
        <v>1.65234891878165</v>
      </c>
      <c r="CD8" s="71">
        <v>14.412830182298</v>
      </c>
      <c r="CE8" s="71">
        <v>16.0651791010796</v>
      </c>
      <c r="CG8" s="70">
        <v>6</v>
      </c>
      <c r="CH8" s="70" t="s">
        <v>85</v>
      </c>
      <c r="CI8" s="71">
        <v>0</v>
      </c>
      <c r="CJ8" s="71">
        <v>9.6680678073767208</v>
      </c>
      <c r="CK8" s="71">
        <v>29.704925779145402</v>
      </c>
      <c r="CL8" s="71">
        <v>39.372993586522099</v>
      </c>
      <c r="CN8" s="70">
        <v>6</v>
      </c>
      <c r="CO8" s="70" t="s">
        <v>85</v>
      </c>
      <c r="CP8" s="71">
        <v>0</v>
      </c>
      <c r="CQ8" s="71">
        <v>0.20335039029079</v>
      </c>
      <c r="CR8" s="71">
        <v>2.9859119755083698</v>
      </c>
      <c r="CS8" s="71">
        <v>3.1892623657991601</v>
      </c>
      <c r="CU8" s="70">
        <v>6</v>
      </c>
      <c r="CV8" s="70" t="s">
        <v>85</v>
      </c>
      <c r="CW8" s="71">
        <v>0</v>
      </c>
      <c r="CX8" s="71">
        <v>5.5084573885955104</v>
      </c>
      <c r="CY8" s="71">
        <v>4.9573496444077296</v>
      </c>
      <c r="CZ8" s="71">
        <v>10.4658070330032</v>
      </c>
      <c r="DB8" s="70">
        <v>6</v>
      </c>
      <c r="DC8" s="70" t="s">
        <v>85</v>
      </c>
      <c r="DD8" s="71">
        <v>0</v>
      </c>
      <c r="DE8" s="71">
        <v>0.93429351973622299</v>
      </c>
      <c r="DF8" s="71">
        <v>13.6436137928655</v>
      </c>
      <c r="DG8" s="71">
        <v>14.577907312601701</v>
      </c>
      <c r="DI8" s="70">
        <v>6</v>
      </c>
      <c r="DJ8" s="70" t="s">
        <v>85</v>
      </c>
      <c r="DK8" s="71">
        <v>0</v>
      </c>
      <c r="DL8" s="71">
        <v>20.239208771700401</v>
      </c>
      <c r="DM8" s="71">
        <v>18.090086375753401</v>
      </c>
      <c r="DN8" s="71">
        <v>38.329295147453699</v>
      </c>
      <c r="DP8" s="70">
        <v>6</v>
      </c>
      <c r="DQ8" s="70" t="s">
        <v>85</v>
      </c>
      <c r="DR8" s="71">
        <v>0</v>
      </c>
      <c r="DS8" s="71">
        <v>0.55411968614707097</v>
      </c>
      <c r="DT8" s="71">
        <v>8.1364614268282498</v>
      </c>
      <c r="DU8" s="71">
        <v>8.6905811129753303</v>
      </c>
      <c r="DW8" s="70">
        <v>6</v>
      </c>
      <c r="DX8" s="70" t="s">
        <v>85</v>
      </c>
      <c r="DY8" s="71">
        <v>0</v>
      </c>
      <c r="DZ8" s="71">
        <v>9.1764536495456301</v>
      </c>
      <c r="EA8" s="71">
        <v>14.1973978636575</v>
      </c>
      <c r="EB8" s="71">
        <v>23.373851513203199</v>
      </c>
    </row>
    <row r="9" spans="1:132" x14ac:dyDescent="0.35">
      <c r="A9" s="70">
        <v>7</v>
      </c>
      <c r="B9" s="70" t="s">
        <v>86</v>
      </c>
      <c r="C9" s="71">
        <v>0</v>
      </c>
      <c r="D9" s="71">
        <v>0</v>
      </c>
      <c r="E9" s="71">
        <v>0</v>
      </c>
      <c r="F9" s="71">
        <v>0</v>
      </c>
      <c r="H9" s="70">
        <v>7</v>
      </c>
      <c r="I9" s="70" t="s">
        <v>86</v>
      </c>
      <c r="J9" s="75">
        <v>0</v>
      </c>
      <c r="K9" s="71">
        <v>0</v>
      </c>
      <c r="L9" s="71">
        <v>0</v>
      </c>
      <c r="M9" s="71">
        <v>0</v>
      </c>
      <c r="O9" s="70">
        <v>7</v>
      </c>
      <c r="P9" s="70" t="s">
        <v>86</v>
      </c>
      <c r="Q9" s="75">
        <v>0</v>
      </c>
      <c r="R9" s="71">
        <v>0</v>
      </c>
      <c r="S9" s="71">
        <v>0</v>
      </c>
      <c r="T9" s="71">
        <v>0</v>
      </c>
      <c r="V9" s="70">
        <v>7</v>
      </c>
      <c r="W9" s="70" t="s">
        <v>86</v>
      </c>
      <c r="X9" s="71">
        <v>0</v>
      </c>
      <c r="Y9" s="71">
        <v>0</v>
      </c>
      <c r="Z9" s="71">
        <v>0</v>
      </c>
      <c r="AA9" s="71">
        <v>0</v>
      </c>
      <c r="AC9" s="70">
        <v>7</v>
      </c>
      <c r="AD9" s="70" t="s">
        <v>86</v>
      </c>
      <c r="AE9" s="71">
        <v>0</v>
      </c>
      <c r="AF9" s="71">
        <v>0</v>
      </c>
      <c r="AG9" s="71">
        <v>0</v>
      </c>
      <c r="AH9" s="71">
        <v>0</v>
      </c>
      <c r="AJ9" s="70">
        <v>7</v>
      </c>
      <c r="AK9" s="70" t="s">
        <v>86</v>
      </c>
      <c r="AL9" s="71">
        <v>0</v>
      </c>
      <c r="AM9" s="71">
        <v>0</v>
      </c>
      <c r="AN9" s="71">
        <v>0</v>
      </c>
      <c r="AO9" s="71">
        <v>0</v>
      </c>
      <c r="AQ9" s="70">
        <v>7</v>
      </c>
      <c r="AR9" s="70" t="s">
        <v>86</v>
      </c>
      <c r="AS9" s="71">
        <v>0</v>
      </c>
      <c r="AT9" s="71">
        <v>0</v>
      </c>
      <c r="AU9" s="71">
        <v>0</v>
      </c>
      <c r="AV9" s="71">
        <v>0</v>
      </c>
      <c r="AX9" s="70">
        <v>7</v>
      </c>
      <c r="AY9" s="70" t="s">
        <v>86</v>
      </c>
      <c r="AZ9" s="71">
        <v>0</v>
      </c>
      <c r="BA9" s="71">
        <v>0</v>
      </c>
      <c r="BB9" s="71">
        <v>0</v>
      </c>
      <c r="BC9" s="71">
        <v>0</v>
      </c>
      <c r="BE9" s="70">
        <v>7</v>
      </c>
      <c r="BF9" s="70" t="s">
        <v>86</v>
      </c>
      <c r="BG9" s="71">
        <v>0</v>
      </c>
      <c r="BH9" s="71">
        <v>0</v>
      </c>
      <c r="BI9" s="71">
        <v>0</v>
      </c>
      <c r="BJ9" s="71">
        <v>0</v>
      </c>
      <c r="BL9" s="70">
        <v>7</v>
      </c>
      <c r="BM9" s="70" t="s">
        <v>86</v>
      </c>
      <c r="BN9" s="71">
        <v>0</v>
      </c>
      <c r="BO9" s="71">
        <v>0</v>
      </c>
      <c r="BP9" s="71">
        <v>0</v>
      </c>
      <c r="BQ9" s="71">
        <v>0</v>
      </c>
      <c r="BS9" s="70">
        <v>7</v>
      </c>
      <c r="BT9" s="70" t="s">
        <v>86</v>
      </c>
      <c r="BU9" s="71">
        <v>0</v>
      </c>
      <c r="BV9" s="71">
        <v>0</v>
      </c>
      <c r="BW9" s="71">
        <v>0</v>
      </c>
      <c r="BX9" s="71">
        <v>0</v>
      </c>
      <c r="BZ9" s="70">
        <v>7</v>
      </c>
      <c r="CA9" s="70" t="s">
        <v>86</v>
      </c>
      <c r="CB9" s="71">
        <v>0</v>
      </c>
      <c r="CC9" s="71">
        <v>0</v>
      </c>
      <c r="CD9" s="71">
        <v>0</v>
      </c>
      <c r="CE9" s="71">
        <v>0</v>
      </c>
      <c r="CG9" s="70">
        <v>7</v>
      </c>
      <c r="CH9" s="70" t="s">
        <v>86</v>
      </c>
      <c r="CI9" s="71">
        <v>0</v>
      </c>
      <c r="CJ9" s="71">
        <v>0</v>
      </c>
      <c r="CK9" s="71">
        <v>0</v>
      </c>
      <c r="CL9" s="71">
        <v>0</v>
      </c>
      <c r="CN9" s="70">
        <v>7</v>
      </c>
      <c r="CO9" s="70" t="s">
        <v>86</v>
      </c>
      <c r="CP9" s="71">
        <v>0</v>
      </c>
      <c r="CQ9" s="71">
        <v>0</v>
      </c>
      <c r="CR9" s="71">
        <v>0</v>
      </c>
      <c r="CS9" s="71">
        <v>0</v>
      </c>
      <c r="CU9" s="70">
        <v>7</v>
      </c>
      <c r="CV9" s="70" t="s">
        <v>86</v>
      </c>
      <c r="CW9" s="71">
        <v>0</v>
      </c>
      <c r="CX9" s="71">
        <v>0</v>
      </c>
      <c r="CY9" s="71">
        <v>0</v>
      </c>
      <c r="CZ9" s="71">
        <v>0</v>
      </c>
      <c r="DB9" s="70">
        <v>7</v>
      </c>
      <c r="DC9" s="70" t="s">
        <v>86</v>
      </c>
      <c r="DD9" s="71">
        <v>0</v>
      </c>
      <c r="DE9" s="71">
        <v>0</v>
      </c>
      <c r="DF9" s="71">
        <v>0</v>
      </c>
      <c r="DG9" s="71">
        <v>0</v>
      </c>
      <c r="DI9" s="70">
        <v>7</v>
      </c>
      <c r="DJ9" s="70" t="s">
        <v>86</v>
      </c>
      <c r="DK9" s="71">
        <v>0</v>
      </c>
      <c r="DL9" s="71">
        <v>0</v>
      </c>
      <c r="DM9" s="71">
        <v>0</v>
      </c>
      <c r="DN9" s="71">
        <v>0</v>
      </c>
      <c r="DP9" s="70">
        <v>7</v>
      </c>
      <c r="DQ9" s="70" t="s">
        <v>86</v>
      </c>
      <c r="DR9" s="71">
        <v>0</v>
      </c>
      <c r="DS9" s="71">
        <v>0</v>
      </c>
      <c r="DT9" s="71">
        <v>0</v>
      </c>
      <c r="DU9" s="71">
        <v>0</v>
      </c>
      <c r="DW9" s="70">
        <v>7</v>
      </c>
      <c r="DX9" s="70" t="s">
        <v>86</v>
      </c>
      <c r="DY9" s="71">
        <v>0</v>
      </c>
      <c r="DZ9" s="71">
        <v>0</v>
      </c>
      <c r="EA9" s="71">
        <v>0</v>
      </c>
      <c r="EB9" s="71">
        <v>0</v>
      </c>
    </row>
    <row r="10" spans="1:132" x14ac:dyDescent="0.35">
      <c r="A10" s="70">
        <v>8</v>
      </c>
      <c r="B10" s="70" t="s">
        <v>87</v>
      </c>
      <c r="C10" s="71">
        <v>0</v>
      </c>
      <c r="D10" s="71">
        <v>0</v>
      </c>
      <c r="E10" s="71">
        <v>0</v>
      </c>
      <c r="F10" s="71">
        <v>0</v>
      </c>
      <c r="H10" s="70">
        <v>8</v>
      </c>
      <c r="I10" s="70" t="s">
        <v>87</v>
      </c>
      <c r="J10" s="75">
        <v>0</v>
      </c>
      <c r="K10" s="71">
        <v>0</v>
      </c>
      <c r="L10" s="71">
        <v>0</v>
      </c>
      <c r="M10" s="71">
        <v>0</v>
      </c>
      <c r="O10" s="70">
        <v>8</v>
      </c>
      <c r="P10" s="70" t="s">
        <v>87</v>
      </c>
      <c r="Q10" s="75">
        <v>0</v>
      </c>
      <c r="R10" s="71">
        <v>0</v>
      </c>
      <c r="S10" s="71">
        <v>0</v>
      </c>
      <c r="T10" s="71">
        <v>0</v>
      </c>
      <c r="V10" s="70">
        <v>8</v>
      </c>
      <c r="W10" s="70" t="s">
        <v>87</v>
      </c>
      <c r="X10" s="71">
        <v>0</v>
      </c>
      <c r="Y10" s="71">
        <v>0</v>
      </c>
      <c r="Z10" s="71">
        <v>0</v>
      </c>
      <c r="AA10" s="71">
        <v>0</v>
      </c>
      <c r="AC10" s="70">
        <v>8</v>
      </c>
      <c r="AD10" s="70" t="s">
        <v>87</v>
      </c>
      <c r="AE10" s="71">
        <v>0</v>
      </c>
      <c r="AF10" s="71">
        <v>0</v>
      </c>
      <c r="AG10" s="71">
        <v>0</v>
      </c>
      <c r="AH10" s="71">
        <v>0</v>
      </c>
      <c r="AJ10" s="70">
        <v>8</v>
      </c>
      <c r="AK10" s="70" t="s">
        <v>87</v>
      </c>
      <c r="AL10" s="71">
        <v>0</v>
      </c>
      <c r="AM10" s="71">
        <v>0</v>
      </c>
      <c r="AN10" s="71">
        <v>0</v>
      </c>
      <c r="AO10" s="71">
        <v>0</v>
      </c>
      <c r="AQ10" s="70">
        <v>8</v>
      </c>
      <c r="AR10" s="70" t="s">
        <v>87</v>
      </c>
      <c r="AS10" s="71">
        <v>0</v>
      </c>
      <c r="AT10" s="71">
        <v>0</v>
      </c>
      <c r="AU10" s="71">
        <v>0</v>
      </c>
      <c r="AV10" s="71">
        <v>0</v>
      </c>
      <c r="AX10" s="70">
        <v>8</v>
      </c>
      <c r="AY10" s="70" t="s">
        <v>87</v>
      </c>
      <c r="AZ10" s="71">
        <v>0</v>
      </c>
      <c r="BA10" s="71">
        <v>0</v>
      </c>
      <c r="BB10" s="71">
        <v>0</v>
      </c>
      <c r="BC10" s="71">
        <v>0</v>
      </c>
      <c r="BE10" s="70">
        <v>8</v>
      </c>
      <c r="BF10" s="70" t="s">
        <v>87</v>
      </c>
      <c r="BG10" s="71">
        <v>0</v>
      </c>
      <c r="BH10" s="71">
        <v>0</v>
      </c>
      <c r="BI10" s="71">
        <v>0</v>
      </c>
      <c r="BJ10" s="71">
        <v>0</v>
      </c>
      <c r="BL10" s="70">
        <v>8</v>
      </c>
      <c r="BM10" s="70" t="s">
        <v>87</v>
      </c>
      <c r="BN10" s="71">
        <v>0</v>
      </c>
      <c r="BO10" s="71">
        <v>0</v>
      </c>
      <c r="BP10" s="71">
        <v>0</v>
      </c>
      <c r="BQ10" s="71">
        <v>0</v>
      </c>
      <c r="BS10" s="70">
        <v>8</v>
      </c>
      <c r="BT10" s="70" t="s">
        <v>87</v>
      </c>
      <c r="BU10" s="71">
        <v>0</v>
      </c>
      <c r="BV10" s="71">
        <v>0</v>
      </c>
      <c r="BW10" s="71">
        <v>0</v>
      </c>
      <c r="BX10" s="71">
        <v>0</v>
      </c>
      <c r="BZ10" s="70">
        <v>8</v>
      </c>
      <c r="CA10" s="70" t="s">
        <v>87</v>
      </c>
      <c r="CB10" s="71">
        <v>0</v>
      </c>
      <c r="CC10" s="71">
        <v>0</v>
      </c>
      <c r="CD10" s="71">
        <v>0</v>
      </c>
      <c r="CE10" s="71">
        <v>0</v>
      </c>
      <c r="CG10" s="70">
        <v>8</v>
      </c>
      <c r="CH10" s="70" t="s">
        <v>87</v>
      </c>
      <c r="CI10" s="71">
        <v>0</v>
      </c>
      <c r="CJ10" s="71">
        <v>0</v>
      </c>
      <c r="CK10" s="71">
        <v>0</v>
      </c>
      <c r="CL10" s="71">
        <v>0</v>
      </c>
      <c r="CN10" s="70">
        <v>8</v>
      </c>
      <c r="CO10" s="70" t="s">
        <v>87</v>
      </c>
      <c r="CP10" s="71">
        <v>0</v>
      </c>
      <c r="CQ10" s="71">
        <v>0</v>
      </c>
      <c r="CR10" s="71">
        <v>0</v>
      </c>
      <c r="CS10" s="71">
        <v>0</v>
      </c>
      <c r="CU10" s="70">
        <v>8</v>
      </c>
      <c r="CV10" s="70" t="s">
        <v>87</v>
      </c>
      <c r="CW10" s="71">
        <v>0</v>
      </c>
      <c r="CX10" s="71">
        <v>0</v>
      </c>
      <c r="CY10" s="71">
        <v>0</v>
      </c>
      <c r="CZ10" s="71">
        <v>0</v>
      </c>
      <c r="DB10" s="70">
        <v>8</v>
      </c>
      <c r="DC10" s="70" t="s">
        <v>87</v>
      </c>
      <c r="DD10" s="71">
        <v>0</v>
      </c>
      <c r="DE10" s="71">
        <v>0</v>
      </c>
      <c r="DF10" s="71">
        <v>0</v>
      </c>
      <c r="DG10" s="71">
        <v>0</v>
      </c>
      <c r="DI10" s="70">
        <v>8</v>
      </c>
      <c r="DJ10" s="70" t="s">
        <v>87</v>
      </c>
      <c r="DK10" s="71">
        <v>0</v>
      </c>
      <c r="DL10" s="71">
        <v>0</v>
      </c>
      <c r="DM10" s="71">
        <v>0</v>
      </c>
      <c r="DN10" s="71">
        <v>0</v>
      </c>
      <c r="DP10" s="70">
        <v>8</v>
      </c>
      <c r="DQ10" s="70" t="s">
        <v>87</v>
      </c>
      <c r="DR10" s="71">
        <v>0</v>
      </c>
      <c r="DS10" s="71">
        <v>0</v>
      </c>
      <c r="DT10" s="71">
        <v>0</v>
      </c>
      <c r="DU10" s="71">
        <v>0</v>
      </c>
      <c r="DW10" s="70">
        <v>8</v>
      </c>
      <c r="DX10" s="70" t="s">
        <v>87</v>
      </c>
      <c r="DY10" s="71">
        <v>0</v>
      </c>
      <c r="DZ10" s="71">
        <v>0</v>
      </c>
      <c r="EA10" s="71">
        <v>0</v>
      </c>
      <c r="EB10" s="71">
        <v>0</v>
      </c>
    </row>
    <row r="11" spans="1:132" x14ac:dyDescent="0.35">
      <c r="A11" s="70">
        <v>9</v>
      </c>
      <c r="B11" s="70" t="s">
        <v>88</v>
      </c>
      <c r="C11" s="71">
        <v>0</v>
      </c>
      <c r="D11" s="71">
        <v>0</v>
      </c>
      <c r="E11" s="71">
        <v>0</v>
      </c>
      <c r="F11" s="71">
        <v>0</v>
      </c>
      <c r="H11" s="70">
        <v>9</v>
      </c>
      <c r="I11" s="70" t="s">
        <v>88</v>
      </c>
      <c r="J11" s="75">
        <v>0</v>
      </c>
      <c r="K11" s="71">
        <v>0</v>
      </c>
      <c r="L11" s="71">
        <v>0</v>
      </c>
      <c r="M11" s="71">
        <v>0</v>
      </c>
      <c r="O11" s="70">
        <v>9</v>
      </c>
      <c r="P11" s="70" t="s">
        <v>88</v>
      </c>
      <c r="Q11" s="75">
        <v>0</v>
      </c>
      <c r="R11" s="71">
        <v>0</v>
      </c>
      <c r="S11" s="71">
        <v>0</v>
      </c>
      <c r="T11" s="71">
        <v>0</v>
      </c>
      <c r="V11" s="70">
        <v>9</v>
      </c>
      <c r="W11" s="70" t="s">
        <v>88</v>
      </c>
      <c r="X11" s="71">
        <v>0</v>
      </c>
      <c r="Y11" s="71">
        <v>0</v>
      </c>
      <c r="Z11" s="71">
        <v>0</v>
      </c>
      <c r="AA11" s="71">
        <v>0</v>
      </c>
      <c r="AC11" s="70">
        <v>9</v>
      </c>
      <c r="AD11" s="70" t="s">
        <v>88</v>
      </c>
      <c r="AE11" s="71">
        <v>0</v>
      </c>
      <c r="AF11" s="71">
        <v>0</v>
      </c>
      <c r="AG11" s="71">
        <v>0</v>
      </c>
      <c r="AH11" s="71">
        <v>0</v>
      </c>
      <c r="AJ11" s="70">
        <v>9</v>
      </c>
      <c r="AK11" s="70" t="s">
        <v>88</v>
      </c>
      <c r="AL11" s="71">
        <v>0</v>
      </c>
      <c r="AM11" s="71">
        <v>0</v>
      </c>
      <c r="AN11" s="71">
        <v>0</v>
      </c>
      <c r="AO11" s="71">
        <v>0</v>
      </c>
      <c r="AQ11" s="70">
        <v>9</v>
      </c>
      <c r="AR11" s="70" t="s">
        <v>88</v>
      </c>
      <c r="AS11" s="71">
        <v>0</v>
      </c>
      <c r="AT11" s="71">
        <v>0</v>
      </c>
      <c r="AU11" s="71">
        <v>0</v>
      </c>
      <c r="AV11" s="71">
        <v>0</v>
      </c>
      <c r="AX11" s="70">
        <v>9</v>
      </c>
      <c r="AY11" s="70" t="s">
        <v>88</v>
      </c>
      <c r="AZ11" s="71">
        <v>0</v>
      </c>
      <c r="BA11" s="71">
        <v>0</v>
      </c>
      <c r="BB11" s="71">
        <v>0</v>
      </c>
      <c r="BC11" s="71">
        <v>0</v>
      </c>
      <c r="BE11" s="70">
        <v>9</v>
      </c>
      <c r="BF11" s="70" t="s">
        <v>88</v>
      </c>
      <c r="BG11" s="71">
        <v>0</v>
      </c>
      <c r="BH11" s="71">
        <v>0</v>
      </c>
      <c r="BI11" s="71">
        <v>0</v>
      </c>
      <c r="BJ11" s="71">
        <v>0</v>
      </c>
      <c r="BL11" s="70">
        <v>9</v>
      </c>
      <c r="BM11" s="70" t="s">
        <v>88</v>
      </c>
      <c r="BN11" s="71">
        <v>0</v>
      </c>
      <c r="BO11" s="71">
        <v>0</v>
      </c>
      <c r="BP11" s="71">
        <v>0</v>
      </c>
      <c r="BQ11" s="71">
        <v>0</v>
      </c>
      <c r="BS11" s="70">
        <v>9</v>
      </c>
      <c r="BT11" s="70" t="s">
        <v>88</v>
      </c>
      <c r="BU11" s="71">
        <v>0</v>
      </c>
      <c r="BV11" s="71">
        <v>0</v>
      </c>
      <c r="BW11" s="71">
        <v>0</v>
      </c>
      <c r="BX11" s="71">
        <v>0</v>
      </c>
      <c r="BZ11" s="70">
        <v>9</v>
      </c>
      <c r="CA11" s="70" t="s">
        <v>88</v>
      </c>
      <c r="CB11" s="71">
        <v>0</v>
      </c>
      <c r="CC11" s="71">
        <v>0</v>
      </c>
      <c r="CD11" s="71">
        <v>0</v>
      </c>
      <c r="CE11" s="71">
        <v>0</v>
      </c>
      <c r="CG11" s="70">
        <v>9</v>
      </c>
      <c r="CH11" s="70" t="s">
        <v>88</v>
      </c>
      <c r="CI11" s="71">
        <v>0</v>
      </c>
      <c r="CJ11" s="71">
        <v>0</v>
      </c>
      <c r="CK11" s="71">
        <v>0</v>
      </c>
      <c r="CL11" s="71">
        <v>0</v>
      </c>
      <c r="CN11" s="70">
        <v>9</v>
      </c>
      <c r="CO11" s="70" t="s">
        <v>88</v>
      </c>
      <c r="CP11" s="71">
        <v>0</v>
      </c>
      <c r="CQ11" s="71">
        <v>0</v>
      </c>
      <c r="CR11" s="71">
        <v>0</v>
      </c>
      <c r="CS11" s="71">
        <v>0</v>
      </c>
      <c r="CU11" s="70">
        <v>9</v>
      </c>
      <c r="CV11" s="70" t="s">
        <v>88</v>
      </c>
      <c r="CW11" s="71">
        <v>0</v>
      </c>
      <c r="CX11" s="71">
        <v>0</v>
      </c>
      <c r="CY11" s="71">
        <v>0</v>
      </c>
      <c r="CZ11" s="71">
        <v>0</v>
      </c>
      <c r="DB11" s="70">
        <v>9</v>
      </c>
      <c r="DC11" s="70" t="s">
        <v>88</v>
      </c>
      <c r="DD11" s="71">
        <v>0</v>
      </c>
      <c r="DE11" s="71">
        <v>0</v>
      </c>
      <c r="DF11" s="71">
        <v>0</v>
      </c>
      <c r="DG11" s="71">
        <v>0</v>
      </c>
      <c r="DI11" s="70">
        <v>9</v>
      </c>
      <c r="DJ11" s="70" t="s">
        <v>88</v>
      </c>
      <c r="DK11" s="71">
        <v>0</v>
      </c>
      <c r="DL11" s="71">
        <v>0</v>
      </c>
      <c r="DM11" s="71">
        <v>0</v>
      </c>
      <c r="DN11" s="71">
        <v>0</v>
      </c>
      <c r="DP11" s="70">
        <v>9</v>
      </c>
      <c r="DQ11" s="70" t="s">
        <v>88</v>
      </c>
      <c r="DR11" s="71">
        <v>0</v>
      </c>
      <c r="DS11" s="71">
        <v>0</v>
      </c>
      <c r="DT11" s="71">
        <v>0</v>
      </c>
      <c r="DU11" s="71">
        <v>0</v>
      </c>
      <c r="DW11" s="70">
        <v>9</v>
      </c>
      <c r="DX11" s="70" t="s">
        <v>88</v>
      </c>
      <c r="DY11" s="71">
        <v>0</v>
      </c>
      <c r="DZ11" s="71">
        <v>0</v>
      </c>
      <c r="EA11" s="71">
        <v>0</v>
      </c>
      <c r="EB11" s="71">
        <v>0</v>
      </c>
    </row>
    <row r="12" spans="1:132" x14ac:dyDescent="0.35">
      <c r="A12" s="70">
        <v>10</v>
      </c>
      <c r="B12" s="70" t="s">
        <v>89</v>
      </c>
      <c r="C12" s="71">
        <v>0</v>
      </c>
      <c r="D12" s="71">
        <v>143.48327796624901</v>
      </c>
      <c r="E12" s="71">
        <v>48.6163668563253</v>
      </c>
      <c r="F12" s="71">
        <v>192.09964482257399</v>
      </c>
      <c r="H12" s="70">
        <v>10</v>
      </c>
      <c r="I12" s="70" t="s">
        <v>89</v>
      </c>
      <c r="J12" s="75">
        <v>0</v>
      </c>
      <c r="K12" s="71">
        <v>12317.983229559</v>
      </c>
      <c r="L12" s="71">
        <v>873.23476760176698</v>
      </c>
      <c r="M12" s="71">
        <v>13191.2179971608</v>
      </c>
      <c r="O12" s="70">
        <v>10</v>
      </c>
      <c r="P12" s="70" t="s">
        <v>89</v>
      </c>
      <c r="Q12" s="75">
        <v>0</v>
      </c>
      <c r="R12" s="71">
        <v>408.175017875994</v>
      </c>
      <c r="S12" s="71">
        <v>1628.0323580996401</v>
      </c>
      <c r="T12" s="71">
        <v>2036.2073759756299</v>
      </c>
      <c r="V12" s="70">
        <v>10</v>
      </c>
      <c r="W12" s="70" t="s">
        <v>89</v>
      </c>
      <c r="X12" s="71">
        <v>0</v>
      </c>
      <c r="Y12" s="71">
        <v>8519.6300532808691</v>
      </c>
      <c r="Z12" s="71">
        <v>557.38843488784903</v>
      </c>
      <c r="AA12" s="71">
        <v>9077.0184881687201</v>
      </c>
      <c r="AC12" s="70">
        <v>10</v>
      </c>
      <c r="AD12" s="70" t="s">
        <v>89</v>
      </c>
      <c r="AE12" s="71">
        <v>0</v>
      </c>
      <c r="AF12" s="71">
        <v>97.861294849389694</v>
      </c>
      <c r="AG12" s="71">
        <v>296.95799057196302</v>
      </c>
      <c r="AH12" s="71">
        <v>394.81928542135199</v>
      </c>
      <c r="AJ12" s="70">
        <v>10</v>
      </c>
      <c r="AK12" s="70" t="s">
        <v>89</v>
      </c>
      <c r="AL12" s="71">
        <v>0</v>
      </c>
      <c r="AM12" s="71">
        <v>44.869134776017297</v>
      </c>
      <c r="AN12" s="71">
        <v>5.3339599457514497</v>
      </c>
      <c r="AO12" s="71">
        <v>50.2030947217688</v>
      </c>
      <c r="AQ12" s="70">
        <v>10</v>
      </c>
      <c r="AR12" s="70" t="s">
        <v>89</v>
      </c>
      <c r="AS12" s="71">
        <v>0</v>
      </c>
      <c r="AT12" s="71">
        <v>2.4687822416997398</v>
      </c>
      <c r="AU12" s="71">
        <v>8.7171462879245993</v>
      </c>
      <c r="AV12" s="71">
        <v>11.185928529624301</v>
      </c>
      <c r="AX12" s="70">
        <v>10</v>
      </c>
      <c r="AY12" s="70" t="s">
        <v>89</v>
      </c>
      <c r="AZ12" s="71">
        <v>0</v>
      </c>
      <c r="BA12" s="71">
        <v>44.869134776017297</v>
      </c>
      <c r="BB12" s="71">
        <v>5.3339599457514497</v>
      </c>
      <c r="BC12" s="71">
        <v>50.2030947217688</v>
      </c>
      <c r="BE12" s="70">
        <v>10</v>
      </c>
      <c r="BF12" s="70" t="s">
        <v>89</v>
      </c>
      <c r="BG12" s="71">
        <v>0</v>
      </c>
      <c r="BH12" s="71">
        <v>2.4687822416997398</v>
      </c>
      <c r="BI12" s="71">
        <v>8.7171462879245993</v>
      </c>
      <c r="BJ12" s="71">
        <v>11.185928529624301</v>
      </c>
      <c r="BL12" s="70">
        <v>10</v>
      </c>
      <c r="BM12" s="70" t="s">
        <v>89</v>
      </c>
      <c r="BN12" s="71">
        <v>0</v>
      </c>
      <c r="BO12" s="71">
        <v>91.367923458866997</v>
      </c>
      <c r="BP12" s="71">
        <v>10.861650140768299</v>
      </c>
      <c r="BQ12" s="71">
        <v>102.229573599635</v>
      </c>
      <c r="BS12" s="70">
        <v>10</v>
      </c>
      <c r="BT12" s="70" t="s">
        <v>89</v>
      </c>
      <c r="BU12" s="71">
        <v>0</v>
      </c>
      <c r="BV12" s="71">
        <v>5.11599139812507</v>
      </c>
      <c r="BW12" s="71">
        <v>14.094708956468899</v>
      </c>
      <c r="BX12" s="71">
        <v>19.2107003545939</v>
      </c>
      <c r="BZ12" s="70">
        <v>10</v>
      </c>
      <c r="CA12" s="70" t="s">
        <v>89</v>
      </c>
      <c r="CB12" s="71">
        <v>0</v>
      </c>
      <c r="CC12" s="71">
        <v>357.49771441144202</v>
      </c>
      <c r="CD12" s="71">
        <v>21.745134315769601</v>
      </c>
      <c r="CE12" s="71">
        <v>379.24284872721103</v>
      </c>
      <c r="CG12" s="70">
        <v>10</v>
      </c>
      <c r="CH12" s="70" t="s">
        <v>89</v>
      </c>
      <c r="CI12" s="71">
        <v>0</v>
      </c>
      <c r="CJ12" s="71">
        <v>9.6988494636218601</v>
      </c>
      <c r="CK12" s="71">
        <v>44.6404330014104</v>
      </c>
      <c r="CL12" s="71">
        <v>54.339282465032298</v>
      </c>
      <c r="CN12" s="70">
        <v>10</v>
      </c>
      <c r="CO12" s="70" t="s">
        <v>89</v>
      </c>
      <c r="CP12" s="71">
        <v>0</v>
      </c>
      <c r="CQ12" s="71">
        <v>37.846257304042901</v>
      </c>
      <c r="CR12" s="71">
        <v>4.4990932311061096</v>
      </c>
      <c r="CS12" s="71">
        <v>42.345350535149002</v>
      </c>
      <c r="CU12" s="70">
        <v>10</v>
      </c>
      <c r="CV12" s="70" t="s">
        <v>89</v>
      </c>
      <c r="CW12" s="71">
        <v>0</v>
      </c>
      <c r="CX12" s="71">
        <v>2.01166101445498</v>
      </c>
      <c r="CY12" s="71">
        <v>7.4678698738103897</v>
      </c>
      <c r="CZ12" s="71">
        <v>9.4795308882653693</v>
      </c>
      <c r="DB12" s="70">
        <v>10</v>
      </c>
      <c r="DC12" s="70" t="s">
        <v>89</v>
      </c>
      <c r="DD12" s="71">
        <v>0</v>
      </c>
      <c r="DE12" s="71">
        <v>76.574542754696097</v>
      </c>
      <c r="DF12" s="71">
        <v>20.623172448074101</v>
      </c>
      <c r="DG12" s="71">
        <v>97.197715202770198</v>
      </c>
      <c r="DI12" s="70">
        <v>10</v>
      </c>
      <c r="DJ12" s="70" t="s">
        <v>89</v>
      </c>
      <c r="DK12" s="71">
        <v>0</v>
      </c>
      <c r="DL12" s="71">
        <v>7.4940167263967803</v>
      </c>
      <c r="DM12" s="71">
        <v>27.2589357090913</v>
      </c>
      <c r="DN12" s="71">
        <v>34.752952435488098</v>
      </c>
      <c r="DP12" s="70">
        <v>10</v>
      </c>
      <c r="DQ12" s="70" t="s">
        <v>89</v>
      </c>
      <c r="DR12" s="71">
        <v>0</v>
      </c>
      <c r="DS12" s="71">
        <v>103.129166308305</v>
      </c>
      <c r="DT12" s="71">
        <v>12.259804987843401</v>
      </c>
      <c r="DU12" s="71">
        <v>115.388971296148</v>
      </c>
      <c r="DW12" s="70">
        <v>10</v>
      </c>
      <c r="DX12" s="70" t="s">
        <v>89</v>
      </c>
      <c r="DY12" s="71">
        <v>0</v>
      </c>
      <c r="DZ12" s="71">
        <v>5.9548503192663302</v>
      </c>
      <c r="EA12" s="71">
        <v>21.3774718775948</v>
      </c>
      <c r="EB12" s="71">
        <v>27.332322196861099</v>
      </c>
    </row>
    <row r="13" spans="1:132" x14ac:dyDescent="0.35">
      <c r="A13" s="70">
        <v>11</v>
      </c>
      <c r="B13" s="70" t="s">
        <v>90</v>
      </c>
      <c r="C13" s="71">
        <v>0</v>
      </c>
      <c r="D13" s="71">
        <v>3.8437717538455797E-2</v>
      </c>
      <c r="E13" s="71">
        <v>0.76629042622895005</v>
      </c>
      <c r="F13" s="71">
        <v>0.80472814376740498</v>
      </c>
      <c r="H13" s="70">
        <v>11</v>
      </c>
      <c r="I13" s="70" t="s">
        <v>90</v>
      </c>
      <c r="J13" s="75">
        <v>0</v>
      </c>
      <c r="K13" s="71">
        <v>2.4072187019765701</v>
      </c>
      <c r="L13" s="71">
        <v>13.8104031824824</v>
      </c>
      <c r="M13" s="71">
        <v>16.217621884459</v>
      </c>
      <c r="O13" s="70">
        <v>11</v>
      </c>
      <c r="P13" s="70" t="s">
        <v>90</v>
      </c>
      <c r="Q13" s="75">
        <v>0</v>
      </c>
      <c r="R13" s="71">
        <v>8.67478021350197</v>
      </c>
      <c r="S13" s="71">
        <v>25.942389355013301</v>
      </c>
      <c r="T13" s="71">
        <v>34.617169568515301</v>
      </c>
      <c r="V13" s="70">
        <v>11</v>
      </c>
      <c r="W13" s="70" t="s">
        <v>90</v>
      </c>
      <c r="X13" s="71">
        <v>0</v>
      </c>
      <c r="Y13" s="71">
        <v>1.67151396075865</v>
      </c>
      <c r="Z13" s="71">
        <v>8.7931123522944592</v>
      </c>
      <c r="AA13" s="71">
        <v>10.464626313053101</v>
      </c>
      <c r="AC13" s="70">
        <v>11</v>
      </c>
      <c r="AD13" s="70" t="s">
        <v>90</v>
      </c>
      <c r="AE13" s="71">
        <v>0</v>
      </c>
      <c r="AF13" s="71">
        <v>2.38530670143198</v>
      </c>
      <c r="AG13" s="71">
        <v>4.7393074169030998</v>
      </c>
      <c r="AH13" s="71">
        <v>7.1246141183350797</v>
      </c>
      <c r="AJ13" s="70">
        <v>11</v>
      </c>
      <c r="AK13" s="70" t="s">
        <v>90</v>
      </c>
      <c r="AL13" s="71">
        <v>0</v>
      </c>
      <c r="AM13" s="71">
        <v>9.28205081329294E-3</v>
      </c>
      <c r="AN13" s="71">
        <v>8.4551441902048302E-2</v>
      </c>
      <c r="AO13" s="71">
        <v>9.3833492715341305E-2</v>
      </c>
      <c r="AQ13" s="70">
        <v>11</v>
      </c>
      <c r="AR13" s="70" t="s">
        <v>90</v>
      </c>
      <c r="AS13" s="71">
        <v>0</v>
      </c>
      <c r="AT13" s="71">
        <v>5.9331394797682404E-3</v>
      </c>
      <c r="AU13" s="71">
        <v>0.138174027084039</v>
      </c>
      <c r="AV13" s="71">
        <v>0.14410716656380701</v>
      </c>
      <c r="AX13" s="70">
        <v>11</v>
      </c>
      <c r="AY13" s="70" t="s">
        <v>90</v>
      </c>
      <c r="AZ13" s="71">
        <v>0</v>
      </c>
      <c r="BA13" s="71">
        <v>9.28205081329294E-3</v>
      </c>
      <c r="BB13" s="71">
        <v>8.4551441902048302E-2</v>
      </c>
      <c r="BC13" s="71">
        <v>9.3833492715341305E-2</v>
      </c>
      <c r="BE13" s="70">
        <v>11</v>
      </c>
      <c r="BF13" s="70" t="s">
        <v>90</v>
      </c>
      <c r="BG13" s="71">
        <v>0</v>
      </c>
      <c r="BH13" s="71">
        <v>5.9331394797682404E-3</v>
      </c>
      <c r="BI13" s="71">
        <v>0.138174027084039</v>
      </c>
      <c r="BJ13" s="71">
        <v>0.14410716656380701</v>
      </c>
      <c r="BL13" s="70">
        <v>11</v>
      </c>
      <c r="BM13" s="70" t="s">
        <v>90</v>
      </c>
      <c r="BN13" s="71">
        <v>0</v>
      </c>
      <c r="BO13" s="71">
        <v>1.8901227146095202E-2</v>
      </c>
      <c r="BP13" s="71">
        <v>0.17217380523620901</v>
      </c>
      <c r="BQ13" s="71">
        <v>0.191075032382304</v>
      </c>
      <c r="BS13" s="70">
        <v>11</v>
      </c>
      <c r="BT13" s="70" t="s">
        <v>90</v>
      </c>
      <c r="BU13" s="71">
        <v>0</v>
      </c>
      <c r="BV13" s="71">
        <v>9.9188646727597293E-2</v>
      </c>
      <c r="BW13" s="71">
        <v>0.22394262718441399</v>
      </c>
      <c r="BX13" s="71">
        <v>0.32313127391201202</v>
      </c>
      <c r="BZ13" s="70">
        <v>11</v>
      </c>
      <c r="CA13" s="70" t="s">
        <v>90</v>
      </c>
      <c r="CB13" s="71">
        <v>0</v>
      </c>
      <c r="CC13" s="71">
        <v>6.9005033693708404E-2</v>
      </c>
      <c r="CD13" s="71">
        <v>0.34358050496711601</v>
      </c>
      <c r="CE13" s="71">
        <v>0.41258553866082498</v>
      </c>
      <c r="CG13" s="70">
        <v>11</v>
      </c>
      <c r="CH13" s="70" t="s">
        <v>90</v>
      </c>
      <c r="CI13" s="71">
        <v>0</v>
      </c>
      <c r="CJ13" s="71">
        <v>0.17999314331011099</v>
      </c>
      <c r="CK13" s="71">
        <v>0.71227350554797497</v>
      </c>
      <c r="CL13" s="71">
        <v>0.89226664885808604</v>
      </c>
      <c r="CN13" s="70">
        <v>11</v>
      </c>
      <c r="CO13" s="70" t="s">
        <v>90</v>
      </c>
      <c r="CP13" s="71">
        <v>0</v>
      </c>
      <c r="CQ13" s="71">
        <v>7.8292323919927805E-3</v>
      </c>
      <c r="CR13" s="71">
        <v>7.1317524655348005E-2</v>
      </c>
      <c r="CS13" s="71">
        <v>7.9146757047340796E-2</v>
      </c>
      <c r="CU13" s="70">
        <v>11</v>
      </c>
      <c r="CV13" s="70" t="s">
        <v>90</v>
      </c>
      <c r="CW13" s="71">
        <v>0</v>
      </c>
      <c r="CX13" s="71">
        <v>4.88596485267896E-3</v>
      </c>
      <c r="CY13" s="71">
        <v>0.118445464882259</v>
      </c>
      <c r="CZ13" s="71">
        <v>0.12333142973493801</v>
      </c>
      <c r="DB13" s="70">
        <v>11</v>
      </c>
      <c r="DC13" s="70" t="s">
        <v>90</v>
      </c>
      <c r="DD13" s="71">
        <v>0</v>
      </c>
      <c r="DE13" s="71">
        <v>2.02301914461522E-2</v>
      </c>
      <c r="DF13" s="71">
        <v>0.32433546555919401</v>
      </c>
      <c r="DG13" s="71">
        <v>0.34456565700534603</v>
      </c>
      <c r="DI13" s="70">
        <v>11</v>
      </c>
      <c r="DJ13" s="70" t="s">
        <v>90</v>
      </c>
      <c r="DK13" s="71">
        <v>0</v>
      </c>
      <c r="DL13" s="71">
        <v>1.7669257518189398E-2</v>
      </c>
      <c r="DM13" s="71">
        <v>0.43204582519911899</v>
      </c>
      <c r="DN13" s="71">
        <v>0.44971508271730798</v>
      </c>
      <c r="DP13" s="70">
        <v>11</v>
      </c>
      <c r="DQ13" s="70" t="s">
        <v>90</v>
      </c>
      <c r="DR13" s="71">
        <v>0</v>
      </c>
      <c r="DS13" s="71">
        <v>2.1334268351389601E-2</v>
      </c>
      <c r="DT13" s="71">
        <v>0.19433670288164401</v>
      </c>
      <c r="DU13" s="71">
        <v>0.215670971233033</v>
      </c>
      <c r="DW13" s="70">
        <v>11</v>
      </c>
      <c r="DX13" s="70" t="s">
        <v>90</v>
      </c>
      <c r="DY13" s="71">
        <v>0</v>
      </c>
      <c r="DZ13" s="71">
        <v>1.3977406764477601E-2</v>
      </c>
      <c r="EA13" s="71">
        <v>0.33944832011809301</v>
      </c>
      <c r="EB13" s="71">
        <v>0.35342572688257001</v>
      </c>
    </row>
    <row r="14" spans="1:132" x14ac:dyDescent="0.35">
      <c r="A14" s="70">
        <v>12</v>
      </c>
      <c r="B14" s="70" t="s">
        <v>91</v>
      </c>
      <c r="C14" s="71">
        <v>0</v>
      </c>
      <c r="D14" s="71">
        <v>0.219158129293646</v>
      </c>
      <c r="E14" s="71">
        <v>7.5577688362870203</v>
      </c>
      <c r="F14" s="71">
        <v>7.7769269655806701</v>
      </c>
      <c r="H14" s="70">
        <v>12</v>
      </c>
      <c r="I14" s="70" t="s">
        <v>91</v>
      </c>
      <c r="J14" s="75">
        <v>0</v>
      </c>
      <c r="K14" s="71">
        <v>6.7351051241493103</v>
      </c>
      <c r="L14" s="71">
        <v>136.08735652272799</v>
      </c>
      <c r="M14" s="71">
        <v>142.822461646877</v>
      </c>
      <c r="O14" s="70">
        <v>12</v>
      </c>
      <c r="P14" s="70" t="s">
        <v>91</v>
      </c>
      <c r="Q14" s="75">
        <v>0</v>
      </c>
      <c r="R14" s="71">
        <v>31.662607807249302</v>
      </c>
      <c r="S14" s="71">
        <v>255.126934189938</v>
      </c>
      <c r="T14" s="71">
        <v>286.78954199718697</v>
      </c>
      <c r="V14" s="70">
        <v>12</v>
      </c>
      <c r="W14" s="70" t="s">
        <v>91</v>
      </c>
      <c r="X14" s="71">
        <v>0</v>
      </c>
      <c r="Y14" s="71">
        <v>4.7673957296251697</v>
      </c>
      <c r="Z14" s="71">
        <v>86.704873213259305</v>
      </c>
      <c r="AA14" s="71">
        <v>91.472268942884497</v>
      </c>
      <c r="AC14" s="70">
        <v>12</v>
      </c>
      <c r="AD14" s="70" t="s">
        <v>91</v>
      </c>
      <c r="AE14" s="71">
        <v>0</v>
      </c>
      <c r="AF14" s="71">
        <v>19.034408089572299</v>
      </c>
      <c r="AG14" s="71">
        <v>46.589052181265203</v>
      </c>
      <c r="AH14" s="71">
        <v>65.623460270837498</v>
      </c>
      <c r="AJ14" s="70">
        <v>12</v>
      </c>
      <c r="AK14" s="70" t="s">
        <v>91</v>
      </c>
      <c r="AL14" s="71">
        <v>0</v>
      </c>
      <c r="AM14" s="71">
        <v>3.03468578812978E-2</v>
      </c>
      <c r="AN14" s="71">
        <v>0.83266169419320302</v>
      </c>
      <c r="AO14" s="71">
        <v>0.863008552074501</v>
      </c>
      <c r="AQ14" s="70">
        <v>12</v>
      </c>
      <c r="AR14" s="70" t="s">
        <v>91</v>
      </c>
      <c r="AS14" s="71">
        <v>0</v>
      </c>
      <c r="AT14" s="71">
        <v>0.100757074044212</v>
      </c>
      <c r="AU14" s="71">
        <v>1.3607522442690601</v>
      </c>
      <c r="AV14" s="71">
        <v>1.4615093183132699</v>
      </c>
      <c r="AX14" s="70">
        <v>12</v>
      </c>
      <c r="AY14" s="70" t="s">
        <v>91</v>
      </c>
      <c r="AZ14" s="71">
        <v>0</v>
      </c>
      <c r="BA14" s="71">
        <v>3.03468578812978E-2</v>
      </c>
      <c r="BB14" s="71">
        <v>0.83266169419320302</v>
      </c>
      <c r="BC14" s="71">
        <v>0.863008552074501</v>
      </c>
      <c r="BE14" s="70">
        <v>12</v>
      </c>
      <c r="BF14" s="70" t="s">
        <v>91</v>
      </c>
      <c r="BG14" s="71">
        <v>0</v>
      </c>
      <c r="BH14" s="71">
        <v>0.100757074044212</v>
      </c>
      <c r="BI14" s="71">
        <v>1.3607522442690601</v>
      </c>
      <c r="BJ14" s="71">
        <v>1.4615093183132699</v>
      </c>
      <c r="BL14" s="70">
        <v>12</v>
      </c>
      <c r="BM14" s="70" t="s">
        <v>91</v>
      </c>
      <c r="BN14" s="71">
        <v>0</v>
      </c>
      <c r="BO14" s="71">
        <v>6.1795918329086298E-2</v>
      </c>
      <c r="BP14" s="71">
        <v>1.6955657897562</v>
      </c>
      <c r="BQ14" s="71">
        <v>1.7573617080852799</v>
      </c>
      <c r="BS14" s="70">
        <v>12</v>
      </c>
      <c r="BT14" s="70" t="s">
        <v>91</v>
      </c>
      <c r="BU14" s="71">
        <v>0</v>
      </c>
      <c r="BV14" s="71">
        <v>1.1378100970749301</v>
      </c>
      <c r="BW14" s="71">
        <v>2.2040293276033198</v>
      </c>
      <c r="BX14" s="71">
        <v>3.3418394246782399</v>
      </c>
      <c r="BZ14" s="70">
        <v>12</v>
      </c>
      <c r="CA14" s="70" t="s">
        <v>91</v>
      </c>
      <c r="CB14" s="71">
        <v>0</v>
      </c>
      <c r="CC14" s="71">
        <v>0.185753319933704</v>
      </c>
      <c r="CD14" s="71">
        <v>3.3864790918899099</v>
      </c>
      <c r="CE14" s="71">
        <v>3.5722324118236202</v>
      </c>
      <c r="CG14" s="70">
        <v>12</v>
      </c>
      <c r="CH14" s="70" t="s">
        <v>91</v>
      </c>
      <c r="CI14" s="71">
        <v>0</v>
      </c>
      <c r="CJ14" s="71">
        <v>1.99401902471812</v>
      </c>
      <c r="CK14" s="71">
        <v>7.0023290284609603</v>
      </c>
      <c r="CL14" s="71">
        <v>8.9963480531790694</v>
      </c>
      <c r="CN14" s="70">
        <v>12</v>
      </c>
      <c r="CO14" s="70" t="s">
        <v>91</v>
      </c>
      <c r="CP14" s="71">
        <v>0</v>
      </c>
      <c r="CQ14" s="71">
        <v>2.55969944033488E-2</v>
      </c>
      <c r="CR14" s="71">
        <v>0.70233421890051795</v>
      </c>
      <c r="CS14" s="71">
        <v>0.72793121330386701</v>
      </c>
      <c r="CU14" s="70">
        <v>12</v>
      </c>
      <c r="CV14" s="70" t="s">
        <v>91</v>
      </c>
      <c r="CW14" s="71">
        <v>0</v>
      </c>
      <c r="CX14" s="71">
        <v>7.9065451310530999E-2</v>
      </c>
      <c r="CY14" s="71">
        <v>1.16627166883849</v>
      </c>
      <c r="CZ14" s="71">
        <v>1.24533712014902</v>
      </c>
      <c r="DB14" s="70">
        <v>12</v>
      </c>
      <c r="DC14" s="70" t="s">
        <v>91</v>
      </c>
      <c r="DD14" s="71">
        <v>0</v>
      </c>
      <c r="DE14" s="71">
        <v>8.0461051656855506E-2</v>
      </c>
      <c r="DF14" s="71">
        <v>3.2007607572360901</v>
      </c>
      <c r="DG14" s="71">
        <v>3.2812218088929499</v>
      </c>
      <c r="DI14" s="70">
        <v>12</v>
      </c>
      <c r="DJ14" s="70" t="s">
        <v>91</v>
      </c>
      <c r="DK14" s="71">
        <v>0</v>
      </c>
      <c r="DL14" s="71">
        <v>0.30357199617909802</v>
      </c>
      <c r="DM14" s="71">
        <v>4.2549132166488697</v>
      </c>
      <c r="DN14" s="71">
        <v>4.5584852128279696</v>
      </c>
      <c r="DP14" s="70">
        <v>12</v>
      </c>
      <c r="DQ14" s="70" t="s">
        <v>91</v>
      </c>
      <c r="DR14" s="71">
        <v>0</v>
      </c>
      <c r="DS14" s="71">
        <v>6.9750534950088997E-2</v>
      </c>
      <c r="DT14" s="71">
        <v>1.91382576837439</v>
      </c>
      <c r="DU14" s="71">
        <v>1.98357630332448</v>
      </c>
      <c r="DW14" s="70">
        <v>12</v>
      </c>
      <c r="DX14" s="70" t="s">
        <v>91</v>
      </c>
      <c r="DY14" s="71">
        <v>0</v>
      </c>
      <c r="DZ14" s="71">
        <v>0.250849417209493</v>
      </c>
      <c r="EA14" s="71">
        <v>3.3413646112744</v>
      </c>
      <c r="EB14" s="71">
        <v>3.5922140284838902</v>
      </c>
    </row>
    <row r="15" spans="1:132" x14ac:dyDescent="0.35">
      <c r="A15" s="70">
        <v>13</v>
      </c>
      <c r="B15" s="70" t="s">
        <v>92</v>
      </c>
      <c r="C15" s="71">
        <v>0</v>
      </c>
      <c r="D15" s="71">
        <v>6.01739264935158E-2</v>
      </c>
      <c r="E15" s="71">
        <v>3.8743999033261902</v>
      </c>
      <c r="F15" s="71">
        <v>3.9345738298196999</v>
      </c>
      <c r="H15" s="70">
        <v>13</v>
      </c>
      <c r="I15" s="70" t="s">
        <v>92</v>
      </c>
      <c r="J15" s="75">
        <v>0</v>
      </c>
      <c r="K15" s="71">
        <v>2.0266360762484101</v>
      </c>
      <c r="L15" s="71">
        <v>69.798037755531496</v>
      </c>
      <c r="M15" s="71">
        <v>71.824673831779904</v>
      </c>
      <c r="O15" s="70">
        <v>13</v>
      </c>
      <c r="P15" s="70" t="s">
        <v>92</v>
      </c>
      <c r="Q15" s="75">
        <v>0</v>
      </c>
      <c r="R15" s="71">
        <v>8.0657165205367995</v>
      </c>
      <c r="S15" s="71">
        <v>130.996456458463</v>
      </c>
      <c r="T15" s="71">
        <v>139.062172979</v>
      </c>
      <c r="V15" s="70">
        <v>13</v>
      </c>
      <c r="W15" s="70" t="s">
        <v>92</v>
      </c>
      <c r="X15" s="71">
        <v>0</v>
      </c>
      <c r="Y15" s="71">
        <v>1.43690005821716</v>
      </c>
      <c r="Z15" s="71">
        <v>44.453827654683899</v>
      </c>
      <c r="AA15" s="71">
        <v>45.890727712901104</v>
      </c>
      <c r="AC15" s="70">
        <v>13</v>
      </c>
      <c r="AD15" s="70" t="s">
        <v>92</v>
      </c>
      <c r="AE15" s="71">
        <v>0</v>
      </c>
      <c r="AF15" s="71">
        <v>7.08962273942692</v>
      </c>
      <c r="AG15" s="71">
        <v>23.926827294542601</v>
      </c>
      <c r="AH15" s="71">
        <v>31.016450033969502</v>
      </c>
      <c r="AJ15" s="70">
        <v>13</v>
      </c>
      <c r="AK15" s="70" t="s">
        <v>92</v>
      </c>
      <c r="AL15" s="71">
        <v>0</v>
      </c>
      <c r="AM15" s="71">
        <v>8.9567619383343604E-3</v>
      </c>
      <c r="AN15" s="71">
        <v>0.427208324972357</v>
      </c>
      <c r="AO15" s="71">
        <v>0.436165086910691</v>
      </c>
      <c r="AQ15" s="70">
        <v>13</v>
      </c>
      <c r="AR15" s="70" t="s">
        <v>92</v>
      </c>
      <c r="AS15" s="71">
        <v>0</v>
      </c>
      <c r="AT15" s="71">
        <v>2.9598747514543899E-2</v>
      </c>
      <c r="AU15" s="71">
        <v>0.69814780414246003</v>
      </c>
      <c r="AV15" s="71">
        <v>0.72774655165700397</v>
      </c>
      <c r="AX15" s="70">
        <v>13</v>
      </c>
      <c r="AY15" s="70" t="s">
        <v>92</v>
      </c>
      <c r="AZ15" s="71">
        <v>0</v>
      </c>
      <c r="BA15" s="71">
        <v>8.9567619383343604E-3</v>
      </c>
      <c r="BB15" s="71">
        <v>0.427208324972357</v>
      </c>
      <c r="BC15" s="71">
        <v>0.436165086910691</v>
      </c>
      <c r="BE15" s="70">
        <v>13</v>
      </c>
      <c r="BF15" s="70" t="s">
        <v>92</v>
      </c>
      <c r="BG15" s="71">
        <v>0</v>
      </c>
      <c r="BH15" s="71">
        <v>2.9598747514543899E-2</v>
      </c>
      <c r="BI15" s="71">
        <v>0.69814780414246003</v>
      </c>
      <c r="BJ15" s="71">
        <v>0.72774655165700397</v>
      </c>
      <c r="BL15" s="70">
        <v>13</v>
      </c>
      <c r="BM15" s="70" t="s">
        <v>92</v>
      </c>
      <c r="BN15" s="71">
        <v>0</v>
      </c>
      <c r="BO15" s="71">
        <v>1.8238834853986099E-2</v>
      </c>
      <c r="BP15" s="71">
        <v>0.86993292230650299</v>
      </c>
      <c r="BQ15" s="71">
        <v>0.88817175716048902</v>
      </c>
      <c r="BS15" s="70">
        <v>13</v>
      </c>
      <c r="BT15" s="70" t="s">
        <v>92</v>
      </c>
      <c r="BU15" s="71">
        <v>0</v>
      </c>
      <c r="BV15" s="71">
        <v>0.1251975782659</v>
      </c>
      <c r="BW15" s="71">
        <v>1.1311909856353599</v>
      </c>
      <c r="BX15" s="71">
        <v>1.25638856390126</v>
      </c>
      <c r="BZ15" s="70">
        <v>13</v>
      </c>
      <c r="CA15" s="70" t="s">
        <v>92</v>
      </c>
      <c r="CB15" s="71">
        <v>0</v>
      </c>
      <c r="CC15" s="71">
        <v>5.6186479893567703E-2</v>
      </c>
      <c r="CD15" s="71">
        <v>1.7366566230279299</v>
      </c>
      <c r="CE15" s="71">
        <v>1.7928431029215</v>
      </c>
      <c r="CG15" s="70">
        <v>13</v>
      </c>
      <c r="CH15" s="70" t="s">
        <v>92</v>
      </c>
      <c r="CI15" s="71">
        <v>0</v>
      </c>
      <c r="CJ15" s="71">
        <v>0.303067422461404</v>
      </c>
      <c r="CK15" s="71">
        <v>3.59607699208253</v>
      </c>
      <c r="CL15" s="71">
        <v>3.89914441454393</v>
      </c>
      <c r="CN15" s="70">
        <v>13</v>
      </c>
      <c r="CO15" s="70" t="s">
        <v>92</v>
      </c>
      <c r="CP15" s="71">
        <v>0</v>
      </c>
      <c r="CQ15" s="71">
        <v>7.5548574453556299E-3</v>
      </c>
      <c r="CR15" s="71">
        <v>0.360342054065525</v>
      </c>
      <c r="CS15" s="71">
        <v>0.367896911510881</v>
      </c>
      <c r="CU15" s="70">
        <v>13</v>
      </c>
      <c r="CV15" s="70" t="s">
        <v>92</v>
      </c>
      <c r="CW15" s="71">
        <v>0</v>
      </c>
      <c r="CX15" s="71">
        <v>2.3143252202334201E-2</v>
      </c>
      <c r="CY15" s="71">
        <v>0.59842185787219304</v>
      </c>
      <c r="CZ15" s="71">
        <v>0.62156511007452697</v>
      </c>
      <c r="DB15" s="70">
        <v>13</v>
      </c>
      <c r="DC15" s="70" t="s">
        <v>92</v>
      </c>
      <c r="DD15" s="71">
        <v>0</v>
      </c>
      <c r="DE15" s="71">
        <v>2.3323333293793699E-2</v>
      </c>
      <c r="DF15" s="71">
        <v>1.6402928196103499</v>
      </c>
      <c r="DG15" s="71">
        <v>1.66361615290414</v>
      </c>
      <c r="DI15" s="70">
        <v>13</v>
      </c>
      <c r="DJ15" s="70" t="s">
        <v>92</v>
      </c>
      <c r="DK15" s="71">
        <v>0</v>
      </c>
      <c r="DL15" s="71">
        <v>8.9030381437300299E-2</v>
      </c>
      <c r="DM15" s="71">
        <v>2.1830036814554798</v>
      </c>
      <c r="DN15" s="71">
        <v>2.27203406289278</v>
      </c>
      <c r="DP15" s="70">
        <v>13</v>
      </c>
      <c r="DQ15" s="70" t="s">
        <v>92</v>
      </c>
      <c r="DR15" s="71">
        <v>0</v>
      </c>
      <c r="DS15" s="71">
        <v>2.0586610286412298E-2</v>
      </c>
      <c r="DT15" s="71">
        <v>0.98191415132692506</v>
      </c>
      <c r="DU15" s="71">
        <v>1.0025007616133399</v>
      </c>
      <c r="DW15" s="70">
        <v>13</v>
      </c>
      <c r="DX15" s="70" t="s">
        <v>92</v>
      </c>
      <c r="DY15" s="71">
        <v>0</v>
      </c>
      <c r="DZ15" s="71">
        <v>6.9368244500138204E-2</v>
      </c>
      <c r="EA15" s="71">
        <v>1.7147625456007201</v>
      </c>
      <c r="EB15" s="71">
        <v>1.7841307901008601</v>
      </c>
    </row>
    <row r="16" spans="1:132" x14ac:dyDescent="0.35">
      <c r="A16" s="70">
        <v>14</v>
      </c>
      <c r="B16" s="70" t="s">
        <v>93</v>
      </c>
      <c r="C16" s="71">
        <v>0</v>
      </c>
      <c r="D16" s="71">
        <v>0.41518488135077197</v>
      </c>
      <c r="E16" s="71">
        <v>18.309739859068401</v>
      </c>
      <c r="F16" s="71">
        <v>18.724924740419201</v>
      </c>
      <c r="H16" s="70">
        <v>14</v>
      </c>
      <c r="I16" s="70" t="s">
        <v>93</v>
      </c>
      <c r="J16" s="75">
        <v>0</v>
      </c>
      <c r="K16" s="71">
        <v>7.3711633318959304</v>
      </c>
      <c r="L16" s="71">
        <v>329.64049571903502</v>
      </c>
      <c r="M16" s="71">
        <v>337.01165905093097</v>
      </c>
      <c r="O16" s="70">
        <v>14</v>
      </c>
      <c r="P16" s="70" t="s">
        <v>93</v>
      </c>
      <c r="Q16" s="75">
        <v>0</v>
      </c>
      <c r="R16" s="71">
        <v>95.889929780190499</v>
      </c>
      <c r="S16" s="71">
        <v>617.77803343578398</v>
      </c>
      <c r="T16" s="71">
        <v>713.66796321597496</v>
      </c>
      <c r="V16" s="70">
        <v>14</v>
      </c>
      <c r="W16" s="70" t="s">
        <v>93</v>
      </c>
      <c r="X16" s="71">
        <v>0</v>
      </c>
      <c r="Y16" s="71">
        <v>5.0046853164582199</v>
      </c>
      <c r="Z16" s="71">
        <v>210.046413390163</v>
      </c>
      <c r="AA16" s="71">
        <v>215.05109870662201</v>
      </c>
      <c r="AC16" s="70">
        <v>14</v>
      </c>
      <c r="AD16" s="70" t="s">
        <v>93</v>
      </c>
      <c r="AE16" s="71">
        <v>0</v>
      </c>
      <c r="AF16" s="71">
        <v>57.6054383963669</v>
      </c>
      <c r="AG16" s="71">
        <v>112.805409615279</v>
      </c>
      <c r="AH16" s="71">
        <v>170.41084801164601</v>
      </c>
      <c r="AJ16" s="70">
        <v>14</v>
      </c>
      <c r="AK16" s="70" t="s">
        <v>93</v>
      </c>
      <c r="AL16" s="71">
        <v>0</v>
      </c>
      <c r="AM16" s="71">
        <v>3.7585166091211097E-2</v>
      </c>
      <c r="AN16" s="71">
        <v>2.0167249863958001</v>
      </c>
      <c r="AO16" s="71">
        <v>2.05431015248702</v>
      </c>
      <c r="AQ16" s="70">
        <v>14</v>
      </c>
      <c r="AR16" s="70" t="s">
        <v>93</v>
      </c>
      <c r="AS16" s="71">
        <v>0</v>
      </c>
      <c r="AT16" s="71">
        <v>9.9698172855672798E-2</v>
      </c>
      <c r="AU16" s="71">
        <v>3.29577855441307</v>
      </c>
      <c r="AV16" s="71">
        <v>3.3954767272687501</v>
      </c>
      <c r="AX16" s="70">
        <v>14</v>
      </c>
      <c r="AY16" s="70" t="s">
        <v>93</v>
      </c>
      <c r="AZ16" s="71">
        <v>0</v>
      </c>
      <c r="BA16" s="71">
        <v>3.7585166091211097E-2</v>
      </c>
      <c r="BB16" s="71">
        <v>2.0167249863958001</v>
      </c>
      <c r="BC16" s="71">
        <v>2.05431015248702</v>
      </c>
      <c r="BE16" s="70">
        <v>14</v>
      </c>
      <c r="BF16" s="70" t="s">
        <v>93</v>
      </c>
      <c r="BG16" s="71">
        <v>0</v>
      </c>
      <c r="BH16" s="71">
        <v>9.9698172855672798E-2</v>
      </c>
      <c r="BI16" s="71">
        <v>3.29577855441307</v>
      </c>
      <c r="BJ16" s="71">
        <v>3.3954767272687501</v>
      </c>
      <c r="BL16" s="70">
        <v>14</v>
      </c>
      <c r="BM16" s="70" t="s">
        <v>93</v>
      </c>
      <c r="BN16" s="71">
        <v>0</v>
      </c>
      <c r="BO16" s="71">
        <v>7.6535431221332606E-2</v>
      </c>
      <c r="BP16" s="71">
        <v>4.1066977358584102</v>
      </c>
      <c r="BQ16" s="71">
        <v>4.1832331670797496</v>
      </c>
      <c r="BS16" s="70">
        <v>14</v>
      </c>
      <c r="BT16" s="70" t="s">
        <v>93</v>
      </c>
      <c r="BU16" s="71">
        <v>0</v>
      </c>
      <c r="BV16" s="71">
        <v>6.2680790173005496</v>
      </c>
      <c r="BW16" s="71">
        <v>5.3376516200646602</v>
      </c>
      <c r="BX16" s="71">
        <v>11.6057306373652</v>
      </c>
      <c r="BZ16" s="70">
        <v>14</v>
      </c>
      <c r="CA16" s="70" t="s">
        <v>93</v>
      </c>
      <c r="CB16" s="71">
        <v>0</v>
      </c>
      <c r="CC16" s="71">
        <v>0.195988762535037</v>
      </c>
      <c r="CD16" s="71">
        <v>8.2033178628320407</v>
      </c>
      <c r="CE16" s="71">
        <v>8.3993066253670801</v>
      </c>
      <c r="CG16" s="70">
        <v>14</v>
      </c>
      <c r="CH16" s="70" t="s">
        <v>93</v>
      </c>
      <c r="CI16" s="71">
        <v>0</v>
      </c>
      <c r="CJ16" s="71">
        <v>13.133745780923199</v>
      </c>
      <c r="CK16" s="71">
        <v>16.954816936314</v>
      </c>
      <c r="CL16" s="71">
        <v>30.088562717237199</v>
      </c>
      <c r="CN16" s="70">
        <v>14</v>
      </c>
      <c r="CO16" s="70" t="s">
        <v>93</v>
      </c>
      <c r="CP16" s="71">
        <v>0</v>
      </c>
      <c r="CQ16" s="71">
        <v>3.1702368984914499E-2</v>
      </c>
      <c r="CR16" s="71">
        <v>1.7010689670669601</v>
      </c>
      <c r="CS16" s="71">
        <v>1.7327713360518699</v>
      </c>
      <c r="CU16" s="70">
        <v>14</v>
      </c>
      <c r="CV16" s="70" t="s">
        <v>93</v>
      </c>
      <c r="CW16" s="71">
        <v>0</v>
      </c>
      <c r="CX16" s="71">
        <v>8.0357960024791106E-2</v>
      </c>
      <c r="CY16" s="71">
        <v>2.8246627289282298</v>
      </c>
      <c r="CZ16" s="71">
        <v>2.9050206889530199</v>
      </c>
      <c r="DB16" s="70">
        <v>14</v>
      </c>
      <c r="DC16" s="70" t="s">
        <v>93</v>
      </c>
      <c r="DD16" s="71">
        <v>0</v>
      </c>
      <c r="DE16" s="71">
        <v>0.10845946081211499</v>
      </c>
      <c r="DF16" s="71">
        <v>7.7550656672923104</v>
      </c>
      <c r="DG16" s="71">
        <v>7.8635251281044303</v>
      </c>
      <c r="DI16" s="70">
        <v>14</v>
      </c>
      <c r="DJ16" s="70" t="s">
        <v>93</v>
      </c>
      <c r="DK16" s="71">
        <v>0</v>
      </c>
      <c r="DL16" s="71">
        <v>0.30315738314514901</v>
      </c>
      <c r="DM16" s="71">
        <v>10.305547480478801</v>
      </c>
      <c r="DN16" s="71">
        <v>10.608704863624</v>
      </c>
      <c r="DP16" s="70">
        <v>14</v>
      </c>
      <c r="DQ16" s="70" t="s">
        <v>93</v>
      </c>
      <c r="DR16" s="71">
        <v>0</v>
      </c>
      <c r="DS16" s="71">
        <v>8.6387376620811598E-2</v>
      </c>
      <c r="DT16" s="71">
        <v>4.6353282174563804</v>
      </c>
      <c r="DU16" s="71">
        <v>4.7217155940772004</v>
      </c>
      <c r="DW16" s="70">
        <v>14</v>
      </c>
      <c r="DX16" s="70" t="s">
        <v>93</v>
      </c>
      <c r="DY16" s="71">
        <v>0</v>
      </c>
      <c r="DZ16" s="71">
        <v>0.38400659791394298</v>
      </c>
      <c r="EA16" s="71">
        <v>8.0922356405727793</v>
      </c>
      <c r="EB16" s="71">
        <v>8.47624223848673</v>
      </c>
    </row>
    <row r="17" spans="1:132" x14ac:dyDescent="0.35">
      <c r="A17" s="70">
        <v>15</v>
      </c>
      <c r="B17" s="70" t="s">
        <v>94</v>
      </c>
      <c r="C17" s="71">
        <v>0</v>
      </c>
      <c r="D17" s="71">
        <v>0</v>
      </c>
      <c r="E17" s="71">
        <v>0</v>
      </c>
      <c r="F17" s="71">
        <v>0</v>
      </c>
      <c r="H17" s="70">
        <v>15</v>
      </c>
      <c r="I17" s="70" t="s">
        <v>94</v>
      </c>
      <c r="J17" s="75">
        <v>0</v>
      </c>
      <c r="K17" s="71">
        <v>0</v>
      </c>
      <c r="L17" s="71">
        <v>0</v>
      </c>
      <c r="M17" s="71">
        <v>0</v>
      </c>
      <c r="O17" s="70">
        <v>15</v>
      </c>
      <c r="P17" s="70" t="s">
        <v>94</v>
      </c>
      <c r="Q17" s="75">
        <v>0</v>
      </c>
      <c r="R17" s="71">
        <v>0</v>
      </c>
      <c r="S17" s="71">
        <v>0</v>
      </c>
      <c r="T17" s="71">
        <v>0</v>
      </c>
      <c r="V17" s="70">
        <v>15</v>
      </c>
      <c r="W17" s="70" t="s">
        <v>94</v>
      </c>
      <c r="X17" s="71">
        <v>0</v>
      </c>
      <c r="Y17" s="71">
        <v>0</v>
      </c>
      <c r="Z17" s="71">
        <v>0</v>
      </c>
      <c r="AA17" s="71">
        <v>0</v>
      </c>
      <c r="AC17" s="70">
        <v>15</v>
      </c>
      <c r="AD17" s="70" t="s">
        <v>94</v>
      </c>
      <c r="AE17" s="71">
        <v>0</v>
      </c>
      <c r="AF17" s="71">
        <v>0</v>
      </c>
      <c r="AG17" s="71">
        <v>0</v>
      </c>
      <c r="AH17" s="71">
        <v>0</v>
      </c>
      <c r="AJ17" s="70">
        <v>15</v>
      </c>
      <c r="AK17" s="70" t="s">
        <v>94</v>
      </c>
      <c r="AL17" s="71">
        <v>0</v>
      </c>
      <c r="AM17" s="71">
        <v>0</v>
      </c>
      <c r="AN17" s="71">
        <v>0</v>
      </c>
      <c r="AO17" s="71">
        <v>0</v>
      </c>
      <c r="AQ17" s="70">
        <v>15</v>
      </c>
      <c r="AR17" s="70" t="s">
        <v>94</v>
      </c>
      <c r="AS17" s="71">
        <v>0</v>
      </c>
      <c r="AT17" s="71">
        <v>0</v>
      </c>
      <c r="AU17" s="71">
        <v>0</v>
      </c>
      <c r="AV17" s="71">
        <v>0</v>
      </c>
      <c r="AX17" s="70">
        <v>15</v>
      </c>
      <c r="AY17" s="70" t="s">
        <v>94</v>
      </c>
      <c r="AZ17" s="71">
        <v>0</v>
      </c>
      <c r="BA17" s="71">
        <v>0</v>
      </c>
      <c r="BB17" s="71">
        <v>0</v>
      </c>
      <c r="BC17" s="71">
        <v>0</v>
      </c>
      <c r="BE17" s="70">
        <v>15</v>
      </c>
      <c r="BF17" s="70" t="s">
        <v>94</v>
      </c>
      <c r="BG17" s="71">
        <v>0</v>
      </c>
      <c r="BH17" s="71">
        <v>0</v>
      </c>
      <c r="BI17" s="71">
        <v>0</v>
      </c>
      <c r="BJ17" s="71">
        <v>0</v>
      </c>
      <c r="BL17" s="70">
        <v>15</v>
      </c>
      <c r="BM17" s="70" t="s">
        <v>94</v>
      </c>
      <c r="BN17" s="71">
        <v>0</v>
      </c>
      <c r="BO17" s="71">
        <v>0</v>
      </c>
      <c r="BP17" s="71">
        <v>0</v>
      </c>
      <c r="BQ17" s="71">
        <v>0</v>
      </c>
      <c r="BS17" s="70">
        <v>15</v>
      </c>
      <c r="BT17" s="70" t="s">
        <v>94</v>
      </c>
      <c r="BU17" s="71">
        <v>0</v>
      </c>
      <c r="BV17" s="71">
        <v>0</v>
      </c>
      <c r="BW17" s="71">
        <v>0</v>
      </c>
      <c r="BX17" s="71">
        <v>0</v>
      </c>
      <c r="BZ17" s="70">
        <v>15</v>
      </c>
      <c r="CA17" s="70" t="s">
        <v>94</v>
      </c>
      <c r="CB17" s="71">
        <v>0</v>
      </c>
      <c r="CC17" s="71">
        <v>0</v>
      </c>
      <c r="CD17" s="71">
        <v>0</v>
      </c>
      <c r="CE17" s="71">
        <v>0</v>
      </c>
      <c r="CG17" s="70">
        <v>15</v>
      </c>
      <c r="CH17" s="70" t="s">
        <v>94</v>
      </c>
      <c r="CI17" s="71">
        <v>0</v>
      </c>
      <c r="CJ17" s="71">
        <v>0</v>
      </c>
      <c r="CK17" s="71">
        <v>0</v>
      </c>
      <c r="CL17" s="71">
        <v>0</v>
      </c>
      <c r="CN17" s="70">
        <v>15</v>
      </c>
      <c r="CO17" s="70" t="s">
        <v>94</v>
      </c>
      <c r="CP17" s="71">
        <v>0</v>
      </c>
      <c r="CQ17" s="71">
        <v>0</v>
      </c>
      <c r="CR17" s="71">
        <v>0</v>
      </c>
      <c r="CS17" s="71">
        <v>0</v>
      </c>
      <c r="CU17" s="70">
        <v>15</v>
      </c>
      <c r="CV17" s="70" t="s">
        <v>94</v>
      </c>
      <c r="CW17" s="71">
        <v>0</v>
      </c>
      <c r="CX17" s="71">
        <v>0</v>
      </c>
      <c r="CY17" s="71">
        <v>0</v>
      </c>
      <c r="CZ17" s="71">
        <v>0</v>
      </c>
      <c r="DB17" s="70">
        <v>15</v>
      </c>
      <c r="DC17" s="70" t="s">
        <v>94</v>
      </c>
      <c r="DD17" s="71">
        <v>0</v>
      </c>
      <c r="DE17" s="71">
        <v>0</v>
      </c>
      <c r="DF17" s="71">
        <v>0</v>
      </c>
      <c r="DG17" s="71">
        <v>0</v>
      </c>
      <c r="DI17" s="70">
        <v>15</v>
      </c>
      <c r="DJ17" s="70" t="s">
        <v>94</v>
      </c>
      <c r="DK17" s="71">
        <v>0</v>
      </c>
      <c r="DL17" s="71">
        <v>0</v>
      </c>
      <c r="DM17" s="71">
        <v>0</v>
      </c>
      <c r="DN17" s="71">
        <v>0</v>
      </c>
      <c r="DP17" s="70">
        <v>15</v>
      </c>
      <c r="DQ17" s="70" t="s">
        <v>94</v>
      </c>
      <c r="DR17" s="71">
        <v>0</v>
      </c>
      <c r="DS17" s="71">
        <v>0</v>
      </c>
      <c r="DT17" s="71">
        <v>0</v>
      </c>
      <c r="DU17" s="71">
        <v>0</v>
      </c>
      <c r="DW17" s="70">
        <v>15</v>
      </c>
      <c r="DX17" s="70" t="s">
        <v>94</v>
      </c>
      <c r="DY17" s="71">
        <v>0</v>
      </c>
      <c r="DZ17" s="71">
        <v>0</v>
      </c>
      <c r="EA17" s="71">
        <v>0</v>
      </c>
      <c r="EB17" s="71">
        <v>0</v>
      </c>
    </row>
    <row r="18" spans="1:132" x14ac:dyDescent="0.35">
      <c r="A18" s="70">
        <v>16</v>
      </c>
      <c r="B18" s="70" t="s">
        <v>95</v>
      </c>
      <c r="C18" s="71">
        <v>0</v>
      </c>
      <c r="D18" s="71">
        <v>0.46744669726724503</v>
      </c>
      <c r="E18" s="71">
        <v>0.18900948282570901</v>
      </c>
      <c r="F18" s="71">
        <v>0.65645618009295403</v>
      </c>
      <c r="H18" s="70">
        <v>16</v>
      </c>
      <c r="I18" s="70" t="s">
        <v>95</v>
      </c>
      <c r="J18" s="75">
        <v>0</v>
      </c>
      <c r="K18" s="71">
        <v>124.029640697255</v>
      </c>
      <c r="L18" s="71">
        <v>3.3969701677186501</v>
      </c>
      <c r="M18" s="71">
        <v>127.42661086497399</v>
      </c>
      <c r="O18" s="70">
        <v>16</v>
      </c>
      <c r="P18" s="70" t="s">
        <v>95</v>
      </c>
      <c r="Q18" s="75">
        <v>0</v>
      </c>
      <c r="R18" s="71">
        <v>9.0565028912900392</v>
      </c>
      <c r="S18" s="71">
        <v>6.3417096272041302</v>
      </c>
      <c r="T18" s="71">
        <v>15.3982125184942</v>
      </c>
      <c r="V18" s="70">
        <v>16</v>
      </c>
      <c r="W18" s="70" t="s">
        <v>95</v>
      </c>
      <c r="X18" s="71">
        <v>0</v>
      </c>
      <c r="Y18" s="71">
        <v>86.185878968804204</v>
      </c>
      <c r="Z18" s="71">
        <v>2.1673310033564399</v>
      </c>
      <c r="AA18" s="71">
        <v>88.353209972160698</v>
      </c>
      <c r="AC18" s="70">
        <v>16</v>
      </c>
      <c r="AD18" s="70" t="s">
        <v>95</v>
      </c>
      <c r="AE18" s="71">
        <v>0</v>
      </c>
      <c r="AF18" s="71">
        <v>1.83828821668848</v>
      </c>
      <c r="AG18" s="71">
        <v>1.1570672932997299</v>
      </c>
      <c r="AH18" s="71">
        <v>2.9953555099882001</v>
      </c>
      <c r="AJ18" s="70">
        <v>16</v>
      </c>
      <c r="AK18" s="70" t="s">
        <v>95</v>
      </c>
      <c r="AL18" s="71">
        <v>0</v>
      </c>
      <c r="AM18" s="71">
        <v>0.56704488423507604</v>
      </c>
      <c r="AN18" s="71">
        <v>2.0758092255450299E-2</v>
      </c>
      <c r="AO18" s="71">
        <v>0.58780297649052604</v>
      </c>
      <c r="AQ18" s="70">
        <v>16</v>
      </c>
      <c r="AR18" s="70" t="s">
        <v>95</v>
      </c>
      <c r="AS18" s="71">
        <v>0</v>
      </c>
      <c r="AT18" s="71">
        <v>4.2039805981650899E-2</v>
      </c>
      <c r="AU18" s="71">
        <v>3.3924121176255297E-2</v>
      </c>
      <c r="AV18" s="71">
        <v>7.5963927157906203E-2</v>
      </c>
      <c r="AX18" s="70">
        <v>16</v>
      </c>
      <c r="AY18" s="70" t="s">
        <v>95</v>
      </c>
      <c r="AZ18" s="71">
        <v>0</v>
      </c>
      <c r="BA18" s="71">
        <v>0.56704488423507604</v>
      </c>
      <c r="BB18" s="71">
        <v>2.0758092255450299E-2</v>
      </c>
      <c r="BC18" s="71">
        <v>0.58780297649052604</v>
      </c>
      <c r="BE18" s="70">
        <v>16</v>
      </c>
      <c r="BF18" s="70" t="s">
        <v>95</v>
      </c>
      <c r="BG18" s="71">
        <v>0</v>
      </c>
      <c r="BH18" s="71">
        <v>4.2039805981650899E-2</v>
      </c>
      <c r="BI18" s="71">
        <v>3.3924121176255297E-2</v>
      </c>
      <c r="BJ18" s="71">
        <v>7.5963927157906203E-2</v>
      </c>
      <c r="BL18" s="70">
        <v>16</v>
      </c>
      <c r="BM18" s="70" t="s">
        <v>95</v>
      </c>
      <c r="BN18" s="71">
        <v>0</v>
      </c>
      <c r="BO18" s="71">
        <v>1.1546849262675101</v>
      </c>
      <c r="BP18" s="71">
        <v>4.2270121628505998E-2</v>
      </c>
      <c r="BQ18" s="71">
        <v>1.19695504789601</v>
      </c>
      <c r="BS18" s="70">
        <v>16</v>
      </c>
      <c r="BT18" s="70" t="s">
        <v>95</v>
      </c>
      <c r="BU18" s="71">
        <v>0</v>
      </c>
      <c r="BV18" s="71">
        <v>0.14909885157380401</v>
      </c>
      <c r="BW18" s="71">
        <v>5.4874869826386702E-2</v>
      </c>
      <c r="BX18" s="71">
        <v>0.20397372140019099</v>
      </c>
      <c r="BZ18" s="70">
        <v>16</v>
      </c>
      <c r="CA18" s="70" t="s">
        <v>95</v>
      </c>
      <c r="CB18" s="71">
        <v>0</v>
      </c>
      <c r="CC18" s="71">
        <v>3.4070253919288498</v>
      </c>
      <c r="CD18" s="71">
        <v>8.4576603740917897E-2</v>
      </c>
      <c r="CE18" s="71">
        <v>3.4916019956697699</v>
      </c>
      <c r="CG18" s="70">
        <v>16</v>
      </c>
      <c r="CH18" s="70" t="s">
        <v>95</v>
      </c>
      <c r="CI18" s="71">
        <v>0</v>
      </c>
      <c r="CJ18" s="71">
        <v>0.213904372690671</v>
      </c>
      <c r="CK18" s="71">
        <v>0.17392974175911899</v>
      </c>
      <c r="CL18" s="71">
        <v>0.38783411444978999</v>
      </c>
      <c r="CN18" s="70">
        <v>16</v>
      </c>
      <c r="CO18" s="70" t="s">
        <v>95</v>
      </c>
      <c r="CP18" s="71">
        <v>0</v>
      </c>
      <c r="CQ18" s="71">
        <v>0.47829151818573901</v>
      </c>
      <c r="CR18" s="71">
        <v>1.7509053931228102E-2</v>
      </c>
      <c r="CS18" s="71">
        <v>0.49580057211696699</v>
      </c>
      <c r="CU18" s="70">
        <v>16</v>
      </c>
      <c r="CV18" s="70" t="s">
        <v>95</v>
      </c>
      <c r="CW18" s="71">
        <v>0</v>
      </c>
      <c r="CX18" s="71">
        <v>3.3861064324466103E-2</v>
      </c>
      <c r="CY18" s="71">
        <v>2.90655790009542E-2</v>
      </c>
      <c r="CZ18" s="71">
        <v>6.2926643325420306E-2</v>
      </c>
      <c r="DB18" s="70">
        <v>16</v>
      </c>
      <c r="DC18" s="70" t="s">
        <v>95</v>
      </c>
      <c r="DD18" s="71">
        <v>0</v>
      </c>
      <c r="DE18" s="71">
        <v>2.52268000861176</v>
      </c>
      <c r="DF18" s="71">
        <v>8.0146518671964498E-2</v>
      </c>
      <c r="DG18" s="71">
        <v>2.6028265272837299</v>
      </c>
      <c r="DI18" s="70">
        <v>16</v>
      </c>
      <c r="DJ18" s="70" t="s">
        <v>95</v>
      </c>
      <c r="DK18" s="71">
        <v>0</v>
      </c>
      <c r="DL18" s="71">
        <v>0.12776617055872799</v>
      </c>
      <c r="DM18" s="71">
        <v>0.1060810047312</v>
      </c>
      <c r="DN18" s="71">
        <v>0.23384717528992799</v>
      </c>
      <c r="DP18" s="70">
        <v>16</v>
      </c>
      <c r="DQ18" s="70" t="s">
        <v>95</v>
      </c>
      <c r="DR18" s="71">
        <v>0</v>
      </c>
      <c r="DS18" s="71">
        <v>1.30332056685456</v>
      </c>
      <c r="DT18" s="71">
        <v>4.7711299964707798E-2</v>
      </c>
      <c r="DU18" s="71">
        <v>1.35103186681927</v>
      </c>
      <c r="DW18" s="70">
        <v>16</v>
      </c>
      <c r="DX18" s="70" t="s">
        <v>95</v>
      </c>
      <c r="DY18" s="71">
        <v>0</v>
      </c>
      <c r="DZ18" s="71">
        <v>0.11408741605400601</v>
      </c>
      <c r="EA18" s="71">
        <v>8.3219829067490106E-2</v>
      </c>
      <c r="EB18" s="71">
        <v>0.197307245121496</v>
      </c>
    </row>
    <row r="19" spans="1:132" x14ac:dyDescent="0.35">
      <c r="A19" s="70">
        <v>17</v>
      </c>
      <c r="B19" s="70" t="s">
        <v>96</v>
      </c>
      <c r="C19" s="71">
        <v>0</v>
      </c>
      <c r="D19" s="71">
        <v>0</v>
      </c>
      <c r="E19" s="71">
        <v>0</v>
      </c>
      <c r="F19" s="71">
        <v>0</v>
      </c>
      <c r="H19" s="70">
        <v>17</v>
      </c>
      <c r="I19" s="70" t="s">
        <v>96</v>
      </c>
      <c r="J19" s="75">
        <v>0</v>
      </c>
      <c r="K19" s="71">
        <v>0</v>
      </c>
      <c r="L19" s="71">
        <v>0</v>
      </c>
      <c r="M19" s="71">
        <v>0</v>
      </c>
      <c r="O19" s="70">
        <v>17</v>
      </c>
      <c r="P19" s="70" t="s">
        <v>96</v>
      </c>
      <c r="Q19" s="75">
        <v>0</v>
      </c>
      <c r="R19" s="71">
        <v>0</v>
      </c>
      <c r="S19" s="71">
        <v>0</v>
      </c>
      <c r="T19" s="71">
        <v>0</v>
      </c>
      <c r="V19" s="70">
        <v>17</v>
      </c>
      <c r="W19" s="70" t="s">
        <v>96</v>
      </c>
      <c r="X19" s="71">
        <v>0</v>
      </c>
      <c r="Y19" s="71">
        <v>0</v>
      </c>
      <c r="Z19" s="71">
        <v>0</v>
      </c>
      <c r="AA19" s="71">
        <v>0</v>
      </c>
      <c r="AC19" s="70">
        <v>17</v>
      </c>
      <c r="AD19" s="70" t="s">
        <v>96</v>
      </c>
      <c r="AE19" s="71">
        <v>0</v>
      </c>
      <c r="AF19" s="71">
        <v>0</v>
      </c>
      <c r="AG19" s="71">
        <v>0</v>
      </c>
      <c r="AH19" s="71">
        <v>0</v>
      </c>
      <c r="AJ19" s="70">
        <v>17</v>
      </c>
      <c r="AK19" s="70" t="s">
        <v>96</v>
      </c>
      <c r="AL19" s="71">
        <v>0</v>
      </c>
      <c r="AM19" s="71">
        <v>0</v>
      </c>
      <c r="AN19" s="71">
        <v>0</v>
      </c>
      <c r="AO19" s="71">
        <v>0</v>
      </c>
      <c r="AQ19" s="70">
        <v>17</v>
      </c>
      <c r="AR19" s="70" t="s">
        <v>96</v>
      </c>
      <c r="AS19" s="71">
        <v>0</v>
      </c>
      <c r="AT19" s="71">
        <v>0</v>
      </c>
      <c r="AU19" s="71">
        <v>0</v>
      </c>
      <c r="AV19" s="71">
        <v>0</v>
      </c>
      <c r="AX19" s="70">
        <v>17</v>
      </c>
      <c r="AY19" s="70" t="s">
        <v>96</v>
      </c>
      <c r="AZ19" s="71">
        <v>0</v>
      </c>
      <c r="BA19" s="71">
        <v>0</v>
      </c>
      <c r="BB19" s="71">
        <v>0</v>
      </c>
      <c r="BC19" s="71">
        <v>0</v>
      </c>
      <c r="BE19" s="70">
        <v>17</v>
      </c>
      <c r="BF19" s="70" t="s">
        <v>96</v>
      </c>
      <c r="BG19" s="71">
        <v>0</v>
      </c>
      <c r="BH19" s="71">
        <v>0</v>
      </c>
      <c r="BI19" s="71">
        <v>0</v>
      </c>
      <c r="BJ19" s="71">
        <v>0</v>
      </c>
      <c r="BL19" s="70">
        <v>17</v>
      </c>
      <c r="BM19" s="70" t="s">
        <v>96</v>
      </c>
      <c r="BN19" s="71">
        <v>0</v>
      </c>
      <c r="BO19" s="71">
        <v>0</v>
      </c>
      <c r="BP19" s="71">
        <v>0</v>
      </c>
      <c r="BQ19" s="71">
        <v>0</v>
      </c>
      <c r="BS19" s="70">
        <v>17</v>
      </c>
      <c r="BT19" s="70" t="s">
        <v>96</v>
      </c>
      <c r="BU19" s="71">
        <v>0</v>
      </c>
      <c r="BV19" s="71">
        <v>0</v>
      </c>
      <c r="BW19" s="71">
        <v>0</v>
      </c>
      <c r="BX19" s="71">
        <v>0</v>
      </c>
      <c r="BZ19" s="70">
        <v>17</v>
      </c>
      <c r="CA19" s="70" t="s">
        <v>96</v>
      </c>
      <c r="CB19" s="71">
        <v>0</v>
      </c>
      <c r="CC19" s="71">
        <v>0</v>
      </c>
      <c r="CD19" s="71">
        <v>0</v>
      </c>
      <c r="CE19" s="71">
        <v>0</v>
      </c>
      <c r="CG19" s="70">
        <v>17</v>
      </c>
      <c r="CH19" s="70" t="s">
        <v>96</v>
      </c>
      <c r="CI19" s="71">
        <v>0</v>
      </c>
      <c r="CJ19" s="71">
        <v>0</v>
      </c>
      <c r="CK19" s="71">
        <v>0</v>
      </c>
      <c r="CL19" s="71">
        <v>0</v>
      </c>
      <c r="CN19" s="70">
        <v>17</v>
      </c>
      <c r="CO19" s="70" t="s">
        <v>96</v>
      </c>
      <c r="CP19" s="71">
        <v>0</v>
      </c>
      <c r="CQ19" s="71">
        <v>0</v>
      </c>
      <c r="CR19" s="71">
        <v>0</v>
      </c>
      <c r="CS19" s="71">
        <v>0</v>
      </c>
      <c r="CU19" s="70">
        <v>17</v>
      </c>
      <c r="CV19" s="70" t="s">
        <v>96</v>
      </c>
      <c r="CW19" s="71">
        <v>0</v>
      </c>
      <c r="CX19" s="71">
        <v>0</v>
      </c>
      <c r="CY19" s="71">
        <v>0</v>
      </c>
      <c r="CZ19" s="71">
        <v>0</v>
      </c>
      <c r="DB19" s="70">
        <v>17</v>
      </c>
      <c r="DC19" s="70" t="s">
        <v>96</v>
      </c>
      <c r="DD19" s="71">
        <v>0</v>
      </c>
      <c r="DE19" s="71">
        <v>0</v>
      </c>
      <c r="DF19" s="71">
        <v>0</v>
      </c>
      <c r="DG19" s="71">
        <v>0</v>
      </c>
      <c r="DI19" s="70">
        <v>17</v>
      </c>
      <c r="DJ19" s="70" t="s">
        <v>96</v>
      </c>
      <c r="DK19" s="71">
        <v>0</v>
      </c>
      <c r="DL19" s="71">
        <v>0</v>
      </c>
      <c r="DM19" s="71">
        <v>0</v>
      </c>
      <c r="DN19" s="71">
        <v>0</v>
      </c>
      <c r="DP19" s="70">
        <v>17</v>
      </c>
      <c r="DQ19" s="70" t="s">
        <v>96</v>
      </c>
      <c r="DR19" s="71">
        <v>0</v>
      </c>
      <c r="DS19" s="71">
        <v>0</v>
      </c>
      <c r="DT19" s="71">
        <v>0</v>
      </c>
      <c r="DU19" s="71">
        <v>0</v>
      </c>
      <c r="DW19" s="70">
        <v>17</v>
      </c>
      <c r="DX19" s="70" t="s">
        <v>96</v>
      </c>
      <c r="DY19" s="71">
        <v>0</v>
      </c>
      <c r="DZ19" s="71">
        <v>0</v>
      </c>
      <c r="EA19" s="71">
        <v>0</v>
      </c>
      <c r="EB19" s="71">
        <v>0</v>
      </c>
    </row>
    <row r="20" spans="1:132" x14ac:dyDescent="0.35">
      <c r="A20" s="70">
        <v>18</v>
      </c>
      <c r="B20" s="70" t="s">
        <v>97</v>
      </c>
      <c r="C20" s="71">
        <v>0</v>
      </c>
      <c r="D20" s="71">
        <v>0</v>
      </c>
      <c r="E20" s="71">
        <v>0</v>
      </c>
      <c r="F20" s="71">
        <v>0</v>
      </c>
      <c r="H20" s="70">
        <v>18</v>
      </c>
      <c r="I20" s="70" t="s">
        <v>97</v>
      </c>
      <c r="J20" s="75">
        <v>0</v>
      </c>
      <c r="K20" s="71">
        <v>0</v>
      </c>
      <c r="L20" s="71">
        <v>0</v>
      </c>
      <c r="M20" s="71">
        <v>0</v>
      </c>
      <c r="O20" s="70">
        <v>18</v>
      </c>
      <c r="P20" s="70" t="s">
        <v>97</v>
      </c>
      <c r="Q20" s="75">
        <v>0</v>
      </c>
      <c r="R20" s="71">
        <v>0</v>
      </c>
      <c r="S20" s="71">
        <v>0</v>
      </c>
      <c r="T20" s="71">
        <v>0</v>
      </c>
      <c r="V20" s="70">
        <v>18</v>
      </c>
      <c r="W20" s="70" t="s">
        <v>97</v>
      </c>
      <c r="X20" s="71">
        <v>0</v>
      </c>
      <c r="Y20" s="71">
        <v>0</v>
      </c>
      <c r="Z20" s="71">
        <v>0</v>
      </c>
      <c r="AA20" s="71">
        <v>0</v>
      </c>
      <c r="AC20" s="70">
        <v>18</v>
      </c>
      <c r="AD20" s="70" t="s">
        <v>97</v>
      </c>
      <c r="AE20" s="71">
        <v>0</v>
      </c>
      <c r="AF20" s="71">
        <v>0</v>
      </c>
      <c r="AG20" s="71">
        <v>0</v>
      </c>
      <c r="AH20" s="71">
        <v>0</v>
      </c>
      <c r="AJ20" s="70">
        <v>18</v>
      </c>
      <c r="AK20" s="70" t="s">
        <v>97</v>
      </c>
      <c r="AL20" s="71">
        <v>0</v>
      </c>
      <c r="AM20" s="71">
        <v>0</v>
      </c>
      <c r="AN20" s="71">
        <v>0</v>
      </c>
      <c r="AO20" s="71">
        <v>0</v>
      </c>
      <c r="AQ20" s="70">
        <v>18</v>
      </c>
      <c r="AR20" s="70" t="s">
        <v>97</v>
      </c>
      <c r="AS20" s="71">
        <v>0</v>
      </c>
      <c r="AT20" s="71">
        <v>0</v>
      </c>
      <c r="AU20" s="71">
        <v>0</v>
      </c>
      <c r="AV20" s="71">
        <v>0</v>
      </c>
      <c r="AX20" s="70">
        <v>18</v>
      </c>
      <c r="AY20" s="70" t="s">
        <v>97</v>
      </c>
      <c r="AZ20" s="71">
        <v>0</v>
      </c>
      <c r="BA20" s="71">
        <v>0</v>
      </c>
      <c r="BB20" s="71">
        <v>0</v>
      </c>
      <c r="BC20" s="71">
        <v>0</v>
      </c>
      <c r="BE20" s="70">
        <v>18</v>
      </c>
      <c r="BF20" s="70" t="s">
        <v>97</v>
      </c>
      <c r="BG20" s="71">
        <v>0</v>
      </c>
      <c r="BH20" s="71">
        <v>0</v>
      </c>
      <c r="BI20" s="71">
        <v>0</v>
      </c>
      <c r="BJ20" s="71">
        <v>0</v>
      </c>
      <c r="BL20" s="70">
        <v>18</v>
      </c>
      <c r="BM20" s="70" t="s">
        <v>97</v>
      </c>
      <c r="BN20" s="71">
        <v>0</v>
      </c>
      <c r="BO20" s="71">
        <v>0</v>
      </c>
      <c r="BP20" s="71">
        <v>0</v>
      </c>
      <c r="BQ20" s="71">
        <v>0</v>
      </c>
      <c r="BS20" s="70">
        <v>18</v>
      </c>
      <c r="BT20" s="70" t="s">
        <v>97</v>
      </c>
      <c r="BU20" s="71">
        <v>0</v>
      </c>
      <c r="BV20" s="71">
        <v>0</v>
      </c>
      <c r="BW20" s="71">
        <v>0</v>
      </c>
      <c r="BX20" s="71">
        <v>0</v>
      </c>
      <c r="BZ20" s="70">
        <v>18</v>
      </c>
      <c r="CA20" s="70" t="s">
        <v>97</v>
      </c>
      <c r="CB20" s="71">
        <v>0</v>
      </c>
      <c r="CC20" s="71">
        <v>0</v>
      </c>
      <c r="CD20" s="71">
        <v>0</v>
      </c>
      <c r="CE20" s="71">
        <v>0</v>
      </c>
      <c r="CG20" s="70">
        <v>18</v>
      </c>
      <c r="CH20" s="70" t="s">
        <v>97</v>
      </c>
      <c r="CI20" s="71">
        <v>0</v>
      </c>
      <c r="CJ20" s="71">
        <v>0</v>
      </c>
      <c r="CK20" s="71">
        <v>0</v>
      </c>
      <c r="CL20" s="71">
        <v>0</v>
      </c>
      <c r="CN20" s="70">
        <v>18</v>
      </c>
      <c r="CO20" s="70" t="s">
        <v>97</v>
      </c>
      <c r="CP20" s="71">
        <v>0</v>
      </c>
      <c r="CQ20" s="71">
        <v>0</v>
      </c>
      <c r="CR20" s="71">
        <v>0</v>
      </c>
      <c r="CS20" s="71">
        <v>0</v>
      </c>
      <c r="CU20" s="70">
        <v>18</v>
      </c>
      <c r="CV20" s="70" t="s">
        <v>97</v>
      </c>
      <c r="CW20" s="71">
        <v>0</v>
      </c>
      <c r="CX20" s="71">
        <v>0</v>
      </c>
      <c r="CY20" s="71">
        <v>0</v>
      </c>
      <c r="CZ20" s="71">
        <v>0</v>
      </c>
      <c r="DB20" s="70">
        <v>18</v>
      </c>
      <c r="DC20" s="70" t="s">
        <v>97</v>
      </c>
      <c r="DD20" s="71">
        <v>0</v>
      </c>
      <c r="DE20" s="71">
        <v>0</v>
      </c>
      <c r="DF20" s="71">
        <v>0</v>
      </c>
      <c r="DG20" s="71">
        <v>0</v>
      </c>
      <c r="DI20" s="70">
        <v>18</v>
      </c>
      <c r="DJ20" s="70" t="s">
        <v>97</v>
      </c>
      <c r="DK20" s="71">
        <v>0</v>
      </c>
      <c r="DL20" s="71">
        <v>0</v>
      </c>
      <c r="DM20" s="71">
        <v>0</v>
      </c>
      <c r="DN20" s="71">
        <v>0</v>
      </c>
      <c r="DP20" s="70">
        <v>18</v>
      </c>
      <c r="DQ20" s="70" t="s">
        <v>97</v>
      </c>
      <c r="DR20" s="71">
        <v>0</v>
      </c>
      <c r="DS20" s="71">
        <v>0</v>
      </c>
      <c r="DT20" s="71">
        <v>0</v>
      </c>
      <c r="DU20" s="71">
        <v>0</v>
      </c>
      <c r="DW20" s="70">
        <v>18</v>
      </c>
      <c r="DX20" s="70" t="s">
        <v>97</v>
      </c>
      <c r="DY20" s="71">
        <v>0</v>
      </c>
      <c r="DZ20" s="71">
        <v>0</v>
      </c>
      <c r="EA20" s="71">
        <v>0</v>
      </c>
      <c r="EB20" s="71">
        <v>0</v>
      </c>
    </row>
    <row r="21" spans="1:132" x14ac:dyDescent="0.35">
      <c r="A21" s="70">
        <v>19</v>
      </c>
      <c r="B21" s="70" t="s">
        <v>98</v>
      </c>
      <c r="C21" s="71">
        <v>0</v>
      </c>
      <c r="D21" s="71">
        <v>25.678386487711801</v>
      </c>
      <c r="E21" s="71">
        <v>87.727906271877799</v>
      </c>
      <c r="F21" s="71">
        <v>113.40629275959</v>
      </c>
      <c r="H21" s="70">
        <v>19</v>
      </c>
      <c r="I21" s="70" t="s">
        <v>98</v>
      </c>
      <c r="J21" s="75">
        <v>0</v>
      </c>
      <c r="K21" s="71">
        <v>2245.3975222015301</v>
      </c>
      <c r="L21" s="71">
        <v>1579.6120235107701</v>
      </c>
      <c r="M21" s="71">
        <v>3825.0095457123002</v>
      </c>
      <c r="O21" s="70">
        <v>19</v>
      </c>
      <c r="P21" s="70" t="s">
        <v>98</v>
      </c>
      <c r="Q21" s="75">
        <v>0</v>
      </c>
      <c r="R21" s="71">
        <v>784.29308561187497</v>
      </c>
      <c r="S21" s="71">
        <v>2961.1698826767501</v>
      </c>
      <c r="T21" s="71">
        <v>3745.4629682886198</v>
      </c>
      <c r="V21" s="70">
        <v>19</v>
      </c>
      <c r="W21" s="70" t="s">
        <v>98</v>
      </c>
      <c r="X21" s="71">
        <v>0</v>
      </c>
      <c r="Y21" s="71">
        <v>1556.75790545109</v>
      </c>
      <c r="Z21" s="71">
        <v>1006.43266585407</v>
      </c>
      <c r="AA21" s="71">
        <v>2563.1905713051601</v>
      </c>
      <c r="AC21" s="70">
        <v>19</v>
      </c>
      <c r="AD21" s="70" t="s">
        <v>98</v>
      </c>
      <c r="AE21" s="71">
        <v>0</v>
      </c>
      <c r="AF21" s="71">
        <v>100.470921431639</v>
      </c>
      <c r="AG21" s="71">
        <v>540.73642673578001</v>
      </c>
      <c r="AH21" s="71">
        <v>641.20734816741799</v>
      </c>
      <c r="AJ21" s="70">
        <v>19</v>
      </c>
      <c r="AK21" s="70" t="s">
        <v>98</v>
      </c>
      <c r="AL21" s="71">
        <v>0</v>
      </c>
      <c r="AM21" s="71">
        <v>8.3860201837625201</v>
      </c>
      <c r="AN21" s="71">
        <v>9.6648122814865296</v>
      </c>
      <c r="AO21" s="71">
        <v>18.050832465249101</v>
      </c>
      <c r="AQ21" s="70">
        <v>19</v>
      </c>
      <c r="AR21" s="70" t="s">
        <v>98</v>
      </c>
      <c r="AS21" s="71">
        <v>0</v>
      </c>
      <c r="AT21" s="71">
        <v>1.38348959652645</v>
      </c>
      <c r="AU21" s="71">
        <v>15.794433533532301</v>
      </c>
      <c r="AV21" s="71">
        <v>17.177923130058701</v>
      </c>
      <c r="AX21" s="70">
        <v>19</v>
      </c>
      <c r="AY21" s="70" t="s">
        <v>98</v>
      </c>
      <c r="AZ21" s="71">
        <v>0</v>
      </c>
      <c r="BA21" s="71">
        <v>8.3860201837625201</v>
      </c>
      <c r="BB21" s="71">
        <v>9.6648122814865296</v>
      </c>
      <c r="BC21" s="71">
        <v>18.050832465249101</v>
      </c>
      <c r="BE21" s="70">
        <v>19</v>
      </c>
      <c r="BF21" s="70" t="s">
        <v>98</v>
      </c>
      <c r="BG21" s="71">
        <v>0</v>
      </c>
      <c r="BH21" s="71">
        <v>1.38348959652645</v>
      </c>
      <c r="BI21" s="71">
        <v>15.794433533532301</v>
      </c>
      <c r="BJ21" s="71">
        <v>17.177923130058701</v>
      </c>
      <c r="BL21" s="70">
        <v>19</v>
      </c>
      <c r="BM21" s="70" t="s">
        <v>98</v>
      </c>
      <c r="BN21" s="71">
        <v>0</v>
      </c>
      <c r="BO21" s="71">
        <v>17.076621916143399</v>
      </c>
      <c r="BP21" s="71">
        <v>19.680652038139499</v>
      </c>
      <c r="BQ21" s="71">
        <v>36.757273954282802</v>
      </c>
      <c r="BS21" s="70">
        <v>19</v>
      </c>
      <c r="BT21" s="70" t="s">
        <v>98</v>
      </c>
      <c r="BU21" s="71">
        <v>0</v>
      </c>
      <c r="BV21" s="71">
        <v>4.3161776195130299</v>
      </c>
      <c r="BW21" s="71">
        <v>25.581988559505099</v>
      </c>
      <c r="BX21" s="71">
        <v>29.898166179018101</v>
      </c>
      <c r="BZ21" s="70">
        <v>19</v>
      </c>
      <c r="CA21" s="70" t="s">
        <v>98</v>
      </c>
      <c r="CB21" s="71">
        <v>0</v>
      </c>
      <c r="CC21" s="71">
        <v>64.820945932125497</v>
      </c>
      <c r="CD21" s="71">
        <v>39.308300068479397</v>
      </c>
      <c r="CE21" s="71">
        <v>104.12924600060499</v>
      </c>
      <c r="CG21" s="70">
        <v>19</v>
      </c>
      <c r="CH21" s="70" t="s">
        <v>98</v>
      </c>
      <c r="CI21" s="71">
        <v>0</v>
      </c>
      <c r="CJ21" s="71">
        <v>7.7981177671860404</v>
      </c>
      <c r="CK21" s="71">
        <v>81.272769631551995</v>
      </c>
      <c r="CL21" s="71">
        <v>89.070887398737995</v>
      </c>
      <c r="CN21" s="70">
        <v>19</v>
      </c>
      <c r="CO21" s="70" t="s">
        <v>98</v>
      </c>
      <c r="CP21" s="71">
        <v>0</v>
      </c>
      <c r="CQ21" s="71">
        <v>7.0734476877234798</v>
      </c>
      <c r="CR21" s="71">
        <v>8.15208437217116</v>
      </c>
      <c r="CS21" s="71">
        <v>15.225532059894601</v>
      </c>
      <c r="CU21" s="70">
        <v>19</v>
      </c>
      <c r="CV21" s="70" t="s">
        <v>98</v>
      </c>
      <c r="CW21" s="71">
        <v>0</v>
      </c>
      <c r="CX21" s="71">
        <v>1.1560258155679699</v>
      </c>
      <c r="CY21" s="71">
        <v>13.5370055390487</v>
      </c>
      <c r="CZ21" s="71">
        <v>14.6930313546167</v>
      </c>
      <c r="DB21" s="70">
        <v>19</v>
      </c>
      <c r="DC21" s="70" t="s">
        <v>98</v>
      </c>
      <c r="DD21" s="71">
        <v>0</v>
      </c>
      <c r="DE21" s="71">
        <v>16.925928122684201</v>
      </c>
      <c r="DF21" s="71">
        <v>37.153951303892697</v>
      </c>
      <c r="DG21" s="71">
        <v>54.079879426576902</v>
      </c>
      <c r="DI21" s="70">
        <v>19</v>
      </c>
      <c r="DJ21" s="70" t="s">
        <v>98</v>
      </c>
      <c r="DK21" s="71">
        <v>0</v>
      </c>
      <c r="DL21" s="71">
        <v>4.2475896825233903</v>
      </c>
      <c r="DM21" s="71">
        <v>49.387375331506497</v>
      </c>
      <c r="DN21" s="71">
        <v>53.634965014029902</v>
      </c>
      <c r="DP21" s="70">
        <v>19</v>
      </c>
      <c r="DQ21" s="70" t="s">
        <v>98</v>
      </c>
      <c r="DR21" s="71">
        <v>0</v>
      </c>
      <c r="DS21" s="71">
        <v>19.274792672362999</v>
      </c>
      <c r="DT21" s="71">
        <v>22.2140239184804</v>
      </c>
      <c r="DU21" s="71">
        <v>41.488816590843399</v>
      </c>
      <c r="DW21" s="70">
        <v>19</v>
      </c>
      <c r="DX21" s="70" t="s">
        <v>98</v>
      </c>
      <c r="DY21" s="71">
        <v>0</v>
      </c>
      <c r="DZ21" s="71">
        <v>2.81688332779509</v>
      </c>
      <c r="EA21" s="71">
        <v>38.783130436920899</v>
      </c>
      <c r="EB21" s="71">
        <v>41.600013764716003</v>
      </c>
    </row>
    <row r="22" spans="1:132" x14ac:dyDescent="0.35">
      <c r="A22" s="70">
        <v>20</v>
      </c>
      <c r="B22" s="70" t="s">
        <v>99</v>
      </c>
      <c r="C22" s="71">
        <v>0</v>
      </c>
      <c r="D22" s="71">
        <v>718.26151058289304</v>
      </c>
      <c r="E22" s="71">
        <v>81.098462295893896</v>
      </c>
      <c r="F22" s="71">
        <v>799.35997287878695</v>
      </c>
      <c r="H22" s="70">
        <v>20</v>
      </c>
      <c r="I22" s="70" t="s">
        <v>99</v>
      </c>
      <c r="J22" s="75">
        <v>0</v>
      </c>
      <c r="K22" s="71">
        <v>4656.7619873622698</v>
      </c>
      <c r="L22" s="71">
        <v>1461.5568339952199</v>
      </c>
      <c r="M22" s="71">
        <v>6118.3188213574904</v>
      </c>
      <c r="O22" s="70">
        <v>20</v>
      </c>
      <c r="P22" s="70" t="s">
        <v>99</v>
      </c>
      <c r="Q22" s="75">
        <v>0</v>
      </c>
      <c r="R22" s="71">
        <v>1750.47829590271</v>
      </c>
      <c r="S22" s="71">
        <v>2745.3479505579899</v>
      </c>
      <c r="T22" s="71">
        <v>4495.8262464607096</v>
      </c>
      <c r="V22" s="70">
        <v>20</v>
      </c>
      <c r="W22" s="70" t="s">
        <v>99</v>
      </c>
      <c r="X22" s="71">
        <v>0</v>
      </c>
      <c r="Y22" s="71">
        <v>3034.9196607000799</v>
      </c>
      <c r="Z22" s="71">
        <v>930.59200622805201</v>
      </c>
      <c r="AA22" s="71">
        <v>3965.5116669281301</v>
      </c>
      <c r="AC22" s="70">
        <v>20</v>
      </c>
      <c r="AD22" s="70" t="s">
        <v>99</v>
      </c>
      <c r="AE22" s="71">
        <v>0</v>
      </c>
      <c r="AF22" s="71">
        <v>861.21645651059498</v>
      </c>
      <c r="AG22" s="71">
        <v>501.53103576140302</v>
      </c>
      <c r="AH22" s="71">
        <v>1362.747492272</v>
      </c>
      <c r="AJ22" s="70">
        <v>20</v>
      </c>
      <c r="AK22" s="70" t="s">
        <v>99</v>
      </c>
      <c r="AL22" s="71">
        <v>0</v>
      </c>
      <c r="AM22" s="71">
        <v>26.703203376882101</v>
      </c>
      <c r="AN22" s="71">
        <v>8.9479526150363693</v>
      </c>
      <c r="AO22" s="71">
        <v>35.6511559919185</v>
      </c>
      <c r="AQ22" s="70">
        <v>20</v>
      </c>
      <c r="AR22" s="70" t="s">
        <v>99</v>
      </c>
      <c r="AS22" s="71">
        <v>0</v>
      </c>
      <c r="AT22" s="71">
        <v>16.159089191486</v>
      </c>
      <c r="AU22" s="71">
        <v>14.6227550597812</v>
      </c>
      <c r="AV22" s="71">
        <v>30.781844251267199</v>
      </c>
      <c r="AX22" s="70">
        <v>20</v>
      </c>
      <c r="AY22" s="70" t="s">
        <v>99</v>
      </c>
      <c r="AZ22" s="71">
        <v>0</v>
      </c>
      <c r="BA22" s="71">
        <v>26.703203376882101</v>
      </c>
      <c r="BB22" s="71">
        <v>8.9479526150363693</v>
      </c>
      <c r="BC22" s="71">
        <v>35.6511559919185</v>
      </c>
      <c r="BE22" s="70">
        <v>20</v>
      </c>
      <c r="BF22" s="70" t="s">
        <v>99</v>
      </c>
      <c r="BG22" s="71">
        <v>0</v>
      </c>
      <c r="BH22" s="71">
        <v>16.159089191486</v>
      </c>
      <c r="BI22" s="71">
        <v>14.6227550597812</v>
      </c>
      <c r="BJ22" s="71">
        <v>30.781844251267199</v>
      </c>
      <c r="BL22" s="70">
        <v>20</v>
      </c>
      <c r="BM22" s="70" t="s">
        <v>99</v>
      </c>
      <c r="BN22" s="71">
        <v>0</v>
      </c>
      <c r="BO22" s="71">
        <v>54.376271225751601</v>
      </c>
      <c r="BP22" s="71">
        <v>18.220896251407101</v>
      </c>
      <c r="BQ22" s="71">
        <v>72.597167477158706</v>
      </c>
      <c r="BS22" s="70">
        <v>20</v>
      </c>
      <c r="BT22" s="70" t="s">
        <v>99</v>
      </c>
      <c r="BU22" s="71">
        <v>0</v>
      </c>
      <c r="BV22" s="71">
        <v>34.418297603937503</v>
      </c>
      <c r="BW22" s="71">
        <v>23.699144096684702</v>
      </c>
      <c r="BX22" s="71">
        <v>58.117441700622201</v>
      </c>
      <c r="BZ22" s="70">
        <v>20</v>
      </c>
      <c r="CA22" s="70" t="s">
        <v>99</v>
      </c>
      <c r="CB22" s="71">
        <v>0</v>
      </c>
      <c r="CC22" s="71">
        <v>118.87233672020299</v>
      </c>
      <c r="CD22" s="71">
        <v>36.361401698645302</v>
      </c>
      <c r="CE22" s="71">
        <v>155.23373841884899</v>
      </c>
      <c r="CG22" s="70">
        <v>20</v>
      </c>
      <c r="CH22" s="70" t="s">
        <v>99</v>
      </c>
      <c r="CI22" s="71">
        <v>0</v>
      </c>
      <c r="CJ22" s="71">
        <v>52.810210963212597</v>
      </c>
      <c r="CK22" s="71">
        <v>75.375533734660493</v>
      </c>
      <c r="CL22" s="71">
        <v>128.18574469787299</v>
      </c>
      <c r="CN22" s="70">
        <v>20</v>
      </c>
      <c r="CO22" s="70" t="s">
        <v>99</v>
      </c>
      <c r="CP22" s="71">
        <v>0</v>
      </c>
      <c r="CQ22" s="71">
        <v>22.523641494059799</v>
      </c>
      <c r="CR22" s="71">
        <v>7.5474269495844304</v>
      </c>
      <c r="CS22" s="71">
        <v>30.0710684436443</v>
      </c>
      <c r="CU22" s="70">
        <v>20</v>
      </c>
      <c r="CV22" s="70" t="s">
        <v>99</v>
      </c>
      <c r="CW22" s="71">
        <v>0</v>
      </c>
      <c r="CX22" s="71">
        <v>13.420878263411501</v>
      </c>
      <c r="CY22" s="71">
        <v>12.5348579700798</v>
      </c>
      <c r="CZ22" s="71">
        <v>25.955736233491301</v>
      </c>
      <c r="DB22" s="70">
        <v>20</v>
      </c>
      <c r="DC22" s="70" t="s">
        <v>99</v>
      </c>
      <c r="DD22" s="71">
        <v>0</v>
      </c>
      <c r="DE22" s="71">
        <v>138.0298911511</v>
      </c>
      <c r="DF22" s="71">
        <v>34.325764773747302</v>
      </c>
      <c r="DG22" s="71">
        <v>172.35565592484701</v>
      </c>
      <c r="DI22" s="70">
        <v>20</v>
      </c>
      <c r="DJ22" s="70" t="s">
        <v>99</v>
      </c>
      <c r="DK22" s="71">
        <v>0</v>
      </c>
      <c r="DL22" s="71">
        <v>49.713704187348299</v>
      </c>
      <c r="DM22" s="71">
        <v>45.722799381997497</v>
      </c>
      <c r="DN22" s="71">
        <v>95.436503569345803</v>
      </c>
      <c r="DP22" s="70">
        <v>20</v>
      </c>
      <c r="DQ22" s="70" t="s">
        <v>99</v>
      </c>
      <c r="DR22" s="71">
        <v>0</v>
      </c>
      <c r="DS22" s="71">
        <v>61.375801333501897</v>
      </c>
      <c r="DT22" s="71">
        <v>20.5663625554945</v>
      </c>
      <c r="DU22" s="71">
        <v>81.942163888996305</v>
      </c>
      <c r="DW22" s="70">
        <v>20</v>
      </c>
      <c r="DX22" s="70" t="s">
        <v>99</v>
      </c>
      <c r="DY22" s="71">
        <v>0</v>
      </c>
      <c r="DZ22" s="71">
        <v>30.742666089963301</v>
      </c>
      <c r="EA22" s="71">
        <v>35.922894211450703</v>
      </c>
      <c r="EB22" s="71">
        <v>66.665560301414004</v>
      </c>
    </row>
    <row r="23" spans="1:132" x14ac:dyDescent="0.35">
      <c r="A23" s="70">
        <v>21</v>
      </c>
      <c r="B23" s="70" t="s">
        <v>100</v>
      </c>
      <c r="C23" s="71">
        <v>0</v>
      </c>
      <c r="D23" s="71">
        <v>515.89074195373496</v>
      </c>
      <c r="E23" s="71">
        <v>58.248905322082202</v>
      </c>
      <c r="F23" s="71">
        <v>574.13964727581697</v>
      </c>
      <c r="H23" s="70">
        <v>21</v>
      </c>
      <c r="I23" s="70" t="s">
        <v>100</v>
      </c>
      <c r="J23" s="75">
        <v>0</v>
      </c>
      <c r="K23" s="71">
        <v>3344.7154963345502</v>
      </c>
      <c r="L23" s="71">
        <v>1049.7620205754899</v>
      </c>
      <c r="M23" s="71">
        <v>4394.4775169100403</v>
      </c>
      <c r="O23" s="70">
        <v>21</v>
      </c>
      <c r="P23" s="70" t="s">
        <v>100</v>
      </c>
      <c r="Q23" s="75">
        <v>0</v>
      </c>
      <c r="R23" s="71">
        <v>1257.27965065116</v>
      </c>
      <c r="S23" s="71">
        <v>1971.84395752363</v>
      </c>
      <c r="T23" s="71">
        <v>3229.1236081747802</v>
      </c>
      <c r="V23" s="70">
        <v>21</v>
      </c>
      <c r="W23" s="70" t="s">
        <v>100</v>
      </c>
      <c r="X23" s="71">
        <v>0</v>
      </c>
      <c r="Y23" s="71">
        <v>2179.82857170643</v>
      </c>
      <c r="Z23" s="71">
        <v>668.39696005996905</v>
      </c>
      <c r="AA23" s="71">
        <v>2848.2255317663999</v>
      </c>
      <c r="AC23" s="70">
        <v>21</v>
      </c>
      <c r="AD23" s="70" t="s">
        <v>100</v>
      </c>
      <c r="AE23" s="71">
        <v>0</v>
      </c>
      <c r="AF23" s="71">
        <v>618.56801104446095</v>
      </c>
      <c r="AG23" s="71">
        <v>360.224263074117</v>
      </c>
      <c r="AH23" s="71">
        <v>978.79227411857903</v>
      </c>
      <c r="AJ23" s="70">
        <v>21</v>
      </c>
      <c r="AK23" s="70" t="s">
        <v>100</v>
      </c>
      <c r="AL23" s="71">
        <v>0</v>
      </c>
      <c r="AM23" s="71">
        <v>19.179554563626098</v>
      </c>
      <c r="AN23" s="71">
        <v>6.42685976940649</v>
      </c>
      <c r="AO23" s="71">
        <v>25.6064143330326</v>
      </c>
      <c r="AQ23" s="70">
        <v>21</v>
      </c>
      <c r="AR23" s="70" t="s">
        <v>100</v>
      </c>
      <c r="AS23" s="71">
        <v>0</v>
      </c>
      <c r="AT23" s="71">
        <v>11.6062529774466</v>
      </c>
      <c r="AU23" s="71">
        <v>10.5027820614162</v>
      </c>
      <c r="AV23" s="71">
        <v>22.1090350388628</v>
      </c>
      <c r="AX23" s="70">
        <v>21</v>
      </c>
      <c r="AY23" s="70" t="s">
        <v>100</v>
      </c>
      <c r="AZ23" s="71">
        <v>0</v>
      </c>
      <c r="BA23" s="71">
        <v>19.179554563626098</v>
      </c>
      <c r="BB23" s="71">
        <v>6.42685976940649</v>
      </c>
      <c r="BC23" s="71">
        <v>25.6064143330326</v>
      </c>
      <c r="BE23" s="70">
        <v>21</v>
      </c>
      <c r="BF23" s="70" t="s">
        <v>100</v>
      </c>
      <c r="BG23" s="71">
        <v>0</v>
      </c>
      <c r="BH23" s="71">
        <v>11.6062529774466</v>
      </c>
      <c r="BI23" s="71">
        <v>10.5027820614162</v>
      </c>
      <c r="BJ23" s="71">
        <v>22.1090350388628</v>
      </c>
      <c r="BL23" s="70">
        <v>21</v>
      </c>
      <c r="BM23" s="70" t="s">
        <v>100</v>
      </c>
      <c r="BN23" s="71">
        <v>0</v>
      </c>
      <c r="BO23" s="71">
        <v>39.055713512024603</v>
      </c>
      <c r="BP23" s="71">
        <v>13.087144078513999</v>
      </c>
      <c r="BQ23" s="71">
        <v>52.142857590538597</v>
      </c>
      <c r="BS23" s="70">
        <v>21</v>
      </c>
      <c r="BT23" s="70" t="s">
        <v>100</v>
      </c>
      <c r="BU23" s="71">
        <v>0</v>
      </c>
      <c r="BV23" s="71">
        <v>24.7209143944517</v>
      </c>
      <c r="BW23" s="71">
        <v>17.021891187405899</v>
      </c>
      <c r="BX23" s="71">
        <v>41.742805581857603</v>
      </c>
      <c r="BZ23" s="70">
        <v>21</v>
      </c>
      <c r="CA23" s="70" t="s">
        <v>100</v>
      </c>
      <c r="CB23" s="71">
        <v>0</v>
      </c>
      <c r="CC23" s="71">
        <v>85.379957925993097</v>
      </c>
      <c r="CD23" s="71">
        <v>26.116547526859801</v>
      </c>
      <c r="CE23" s="71">
        <v>111.496505452853</v>
      </c>
      <c r="CG23" s="70">
        <v>21</v>
      </c>
      <c r="CH23" s="70" t="s">
        <v>100</v>
      </c>
      <c r="CI23" s="71">
        <v>0</v>
      </c>
      <c r="CJ23" s="71">
        <v>37.9308915545178</v>
      </c>
      <c r="CK23" s="71">
        <v>54.138416483409401</v>
      </c>
      <c r="CL23" s="71">
        <v>92.0693080379272</v>
      </c>
      <c r="CN23" s="70">
        <v>21</v>
      </c>
      <c r="CO23" s="70" t="s">
        <v>100</v>
      </c>
      <c r="CP23" s="71">
        <v>0</v>
      </c>
      <c r="CQ23" s="71">
        <v>16.177587569170299</v>
      </c>
      <c r="CR23" s="71">
        <v>5.42093333656097</v>
      </c>
      <c r="CS23" s="71">
        <v>21.598520905731199</v>
      </c>
      <c r="CU23" s="70">
        <v>21</v>
      </c>
      <c r="CV23" s="70" t="s">
        <v>100</v>
      </c>
      <c r="CW23" s="71">
        <v>0</v>
      </c>
      <c r="CX23" s="71">
        <v>9.6395352193175903</v>
      </c>
      <c r="CY23" s="71">
        <v>9.0031516559001599</v>
      </c>
      <c r="CZ23" s="71">
        <v>18.642686875217699</v>
      </c>
      <c r="DB23" s="70">
        <v>21</v>
      </c>
      <c r="DC23" s="70" t="s">
        <v>100</v>
      </c>
      <c r="DD23" s="71">
        <v>0</v>
      </c>
      <c r="DE23" s="71">
        <v>99.139850694870006</v>
      </c>
      <c r="DF23" s="71">
        <v>24.654452943058999</v>
      </c>
      <c r="DG23" s="71">
        <v>123.794303637929</v>
      </c>
      <c r="DI23" s="70">
        <v>21</v>
      </c>
      <c r="DJ23" s="70" t="s">
        <v>100</v>
      </c>
      <c r="DK23" s="71">
        <v>0</v>
      </c>
      <c r="DL23" s="71">
        <v>35.706828661043502</v>
      </c>
      <c r="DM23" s="71">
        <v>32.840363883813303</v>
      </c>
      <c r="DN23" s="71">
        <v>68.547192544856898</v>
      </c>
      <c r="DP23" s="70">
        <v>21</v>
      </c>
      <c r="DQ23" s="70" t="s">
        <v>100</v>
      </c>
      <c r="DR23" s="71">
        <v>0</v>
      </c>
      <c r="DS23" s="71">
        <v>44.083120438699197</v>
      </c>
      <c r="DT23" s="71">
        <v>14.771773365095999</v>
      </c>
      <c r="DU23" s="71">
        <v>58.8548938037952</v>
      </c>
      <c r="DW23" s="70">
        <v>21</v>
      </c>
      <c r="DX23" s="70" t="s">
        <v>100</v>
      </c>
      <c r="DY23" s="71">
        <v>0</v>
      </c>
      <c r="DZ23" s="71">
        <v>22.080895567663099</v>
      </c>
      <c r="EA23" s="71">
        <v>25.801589876435099</v>
      </c>
      <c r="EB23" s="71">
        <v>47.882485444098201</v>
      </c>
    </row>
    <row r="24" spans="1:132" x14ac:dyDescent="0.35">
      <c r="A24" s="70">
        <v>22</v>
      </c>
      <c r="B24" s="70" t="s">
        <v>101</v>
      </c>
      <c r="C24" s="71">
        <v>0</v>
      </c>
      <c r="D24" s="71">
        <v>5.6177445721371502</v>
      </c>
      <c r="E24" s="71">
        <v>0.25859624451074598</v>
      </c>
      <c r="F24" s="71">
        <v>5.8763408166478897</v>
      </c>
      <c r="H24" s="70">
        <v>22</v>
      </c>
      <c r="I24" s="70" t="s">
        <v>101</v>
      </c>
      <c r="J24" s="75">
        <v>0</v>
      </c>
      <c r="K24" s="71">
        <v>40.5852226880492</v>
      </c>
      <c r="L24" s="71">
        <v>4.6581150368154098</v>
      </c>
      <c r="M24" s="71">
        <v>45.243337724864602</v>
      </c>
      <c r="O24" s="70">
        <v>22</v>
      </c>
      <c r="P24" s="70" t="s">
        <v>101</v>
      </c>
      <c r="Q24" s="75">
        <v>0</v>
      </c>
      <c r="R24" s="71">
        <v>21.317081047113099</v>
      </c>
      <c r="S24" s="71">
        <v>8.7400429176550194</v>
      </c>
      <c r="T24" s="71">
        <v>30.057123964768099</v>
      </c>
      <c r="V24" s="70">
        <v>22</v>
      </c>
      <c r="W24" s="70" t="s">
        <v>101</v>
      </c>
      <c r="X24" s="71">
        <v>0</v>
      </c>
      <c r="Y24" s="71">
        <v>31.4738369361094</v>
      </c>
      <c r="Z24" s="71">
        <v>2.9669755111023202</v>
      </c>
      <c r="AA24" s="71">
        <v>34.440812447211698</v>
      </c>
      <c r="AC24" s="70">
        <v>22</v>
      </c>
      <c r="AD24" s="70" t="s">
        <v>101</v>
      </c>
      <c r="AE24" s="71">
        <v>0</v>
      </c>
      <c r="AF24" s="71">
        <v>7.08446316107581</v>
      </c>
      <c r="AG24" s="71">
        <v>1.5963053544391901</v>
      </c>
      <c r="AH24" s="71">
        <v>8.6807685155150001</v>
      </c>
      <c r="AJ24" s="70">
        <v>22</v>
      </c>
      <c r="AK24" s="70" t="s">
        <v>101</v>
      </c>
      <c r="AL24" s="71">
        <v>0</v>
      </c>
      <c r="AM24" s="71">
        <v>0.208890926263053</v>
      </c>
      <c r="AN24" s="71">
        <v>2.8508360734256898E-2</v>
      </c>
      <c r="AO24" s="71">
        <v>0.23739928699731</v>
      </c>
      <c r="AQ24" s="70">
        <v>22</v>
      </c>
      <c r="AR24" s="70" t="s">
        <v>101</v>
      </c>
      <c r="AS24" s="71">
        <v>0</v>
      </c>
      <c r="AT24" s="71">
        <v>9.8411607146733901E-2</v>
      </c>
      <c r="AU24" s="71">
        <v>4.6588698079237503E-2</v>
      </c>
      <c r="AV24" s="71">
        <v>0.14500030522597099</v>
      </c>
      <c r="AX24" s="70">
        <v>22</v>
      </c>
      <c r="AY24" s="70" t="s">
        <v>101</v>
      </c>
      <c r="AZ24" s="71">
        <v>0</v>
      </c>
      <c r="BA24" s="71">
        <v>0.208890926263053</v>
      </c>
      <c r="BB24" s="71">
        <v>2.8508360734256898E-2</v>
      </c>
      <c r="BC24" s="71">
        <v>0.23739928699731</v>
      </c>
      <c r="BE24" s="70">
        <v>22</v>
      </c>
      <c r="BF24" s="70" t="s">
        <v>101</v>
      </c>
      <c r="BG24" s="71">
        <v>0</v>
      </c>
      <c r="BH24" s="71">
        <v>9.8411607146733901E-2</v>
      </c>
      <c r="BI24" s="71">
        <v>4.6588698079237503E-2</v>
      </c>
      <c r="BJ24" s="71">
        <v>0.14500030522597099</v>
      </c>
      <c r="BL24" s="70">
        <v>22</v>
      </c>
      <c r="BM24" s="70" t="s">
        <v>101</v>
      </c>
      <c r="BN24" s="71">
        <v>0</v>
      </c>
      <c r="BO24" s="71">
        <v>0.42536880323923598</v>
      </c>
      <c r="BP24" s="71">
        <v>5.8052149534597197E-2</v>
      </c>
      <c r="BQ24" s="71">
        <v>0.48342095277383301</v>
      </c>
      <c r="BS24" s="70">
        <v>22</v>
      </c>
      <c r="BT24" s="70" t="s">
        <v>101</v>
      </c>
      <c r="BU24" s="71">
        <v>0</v>
      </c>
      <c r="BV24" s="71">
        <v>0.35999860688096302</v>
      </c>
      <c r="BW24" s="71">
        <v>7.5480297954215902E-2</v>
      </c>
      <c r="BX24" s="71">
        <v>0.43547890483517798</v>
      </c>
      <c r="BZ24" s="70">
        <v>22</v>
      </c>
      <c r="CA24" s="70" t="s">
        <v>101</v>
      </c>
      <c r="CB24" s="71">
        <v>0</v>
      </c>
      <c r="CC24" s="71">
        <v>1.0758462289405999</v>
      </c>
      <c r="CD24" s="71">
        <v>0.115903117612002</v>
      </c>
      <c r="CE24" s="71">
        <v>1.1917493465525999</v>
      </c>
      <c r="CG24" s="70">
        <v>22</v>
      </c>
      <c r="CH24" s="70" t="s">
        <v>101</v>
      </c>
      <c r="CI24" s="71">
        <v>0</v>
      </c>
      <c r="CJ24" s="71">
        <v>0.60341466865025795</v>
      </c>
      <c r="CK24" s="71">
        <v>0.239918273357352</v>
      </c>
      <c r="CL24" s="71">
        <v>0.843332942007611</v>
      </c>
      <c r="CN24" s="70">
        <v>22</v>
      </c>
      <c r="CO24" s="70" t="s">
        <v>101</v>
      </c>
      <c r="CP24" s="71">
        <v>0</v>
      </c>
      <c r="CQ24" s="71">
        <v>0.17619550239370799</v>
      </c>
      <c r="CR24" s="71">
        <v>2.4046257211134198E-2</v>
      </c>
      <c r="CS24" s="71">
        <v>0.200241759604842</v>
      </c>
      <c r="CU24" s="70">
        <v>22</v>
      </c>
      <c r="CV24" s="70" t="s">
        <v>101</v>
      </c>
      <c r="CW24" s="71">
        <v>0</v>
      </c>
      <c r="CX24" s="71">
        <v>7.9661932881777101E-2</v>
      </c>
      <c r="CY24" s="71">
        <v>3.9932943840260103E-2</v>
      </c>
      <c r="CZ24" s="71">
        <v>0.119594876722037</v>
      </c>
      <c r="DB24" s="70">
        <v>22</v>
      </c>
      <c r="DC24" s="70" t="s">
        <v>101</v>
      </c>
      <c r="DD24" s="71">
        <v>0</v>
      </c>
      <c r="DE24" s="71">
        <v>0.74675953534344797</v>
      </c>
      <c r="DF24" s="71">
        <v>0.109489614004952</v>
      </c>
      <c r="DG24" s="71">
        <v>0.85624914934840002</v>
      </c>
      <c r="DI24" s="70">
        <v>22</v>
      </c>
      <c r="DJ24" s="70" t="s">
        <v>101</v>
      </c>
      <c r="DK24" s="71">
        <v>0</v>
      </c>
      <c r="DL24" s="71">
        <v>0.299162000832708</v>
      </c>
      <c r="DM24" s="71">
        <v>0.145676246654944</v>
      </c>
      <c r="DN24" s="71">
        <v>0.444838247487651</v>
      </c>
      <c r="DP24" s="70">
        <v>22</v>
      </c>
      <c r="DQ24" s="70" t="s">
        <v>101</v>
      </c>
      <c r="DR24" s="71">
        <v>0</v>
      </c>
      <c r="DS24" s="71">
        <v>0.48012396901383803</v>
      </c>
      <c r="DT24" s="71">
        <v>6.5524853332179306E-2</v>
      </c>
      <c r="DU24" s="71">
        <v>0.54564882234601697</v>
      </c>
      <c r="DW24" s="70">
        <v>22</v>
      </c>
      <c r="DX24" s="70" t="s">
        <v>101</v>
      </c>
      <c r="DY24" s="71">
        <v>0</v>
      </c>
      <c r="DZ24" s="71">
        <v>0.23844011141405799</v>
      </c>
      <c r="EA24" s="71">
        <v>0.114422320368328</v>
      </c>
      <c r="EB24" s="71">
        <v>0.35286243178238602</v>
      </c>
    </row>
    <row r="25" spans="1:132" x14ac:dyDescent="0.35">
      <c r="A25" s="70">
        <v>23</v>
      </c>
      <c r="B25" s="70" t="s">
        <v>102</v>
      </c>
      <c r="C25" s="71">
        <v>0</v>
      </c>
      <c r="D25" s="71">
        <v>0</v>
      </c>
      <c r="E25" s="71">
        <v>0</v>
      </c>
      <c r="F25" s="71">
        <v>0</v>
      </c>
      <c r="H25" s="70">
        <v>23</v>
      </c>
      <c r="I25" s="70" t="s">
        <v>102</v>
      </c>
      <c r="J25" s="75">
        <v>0</v>
      </c>
      <c r="K25" s="71">
        <v>0</v>
      </c>
      <c r="L25" s="71">
        <v>0</v>
      </c>
      <c r="M25" s="71">
        <v>0</v>
      </c>
      <c r="O25" s="70">
        <v>23</v>
      </c>
      <c r="P25" s="70" t="s">
        <v>102</v>
      </c>
      <c r="Q25" s="75">
        <v>0</v>
      </c>
      <c r="R25" s="71">
        <v>0</v>
      </c>
      <c r="S25" s="71">
        <v>0</v>
      </c>
      <c r="T25" s="71">
        <v>0</v>
      </c>
      <c r="V25" s="70">
        <v>23</v>
      </c>
      <c r="W25" s="70" t="s">
        <v>102</v>
      </c>
      <c r="X25" s="71">
        <v>0</v>
      </c>
      <c r="Y25" s="71">
        <v>0</v>
      </c>
      <c r="Z25" s="71">
        <v>0</v>
      </c>
      <c r="AA25" s="71">
        <v>0</v>
      </c>
      <c r="AC25" s="70">
        <v>23</v>
      </c>
      <c r="AD25" s="70" t="s">
        <v>102</v>
      </c>
      <c r="AE25" s="71">
        <v>0</v>
      </c>
      <c r="AF25" s="71">
        <v>0</v>
      </c>
      <c r="AG25" s="71">
        <v>0</v>
      </c>
      <c r="AH25" s="71">
        <v>0</v>
      </c>
      <c r="AJ25" s="70">
        <v>23</v>
      </c>
      <c r="AK25" s="70" t="s">
        <v>102</v>
      </c>
      <c r="AL25" s="71">
        <v>0</v>
      </c>
      <c r="AM25" s="71">
        <v>0</v>
      </c>
      <c r="AN25" s="71">
        <v>0</v>
      </c>
      <c r="AO25" s="71">
        <v>0</v>
      </c>
      <c r="AQ25" s="70">
        <v>23</v>
      </c>
      <c r="AR25" s="70" t="s">
        <v>102</v>
      </c>
      <c r="AS25" s="71">
        <v>0</v>
      </c>
      <c r="AT25" s="71">
        <v>0</v>
      </c>
      <c r="AU25" s="71">
        <v>0</v>
      </c>
      <c r="AV25" s="71">
        <v>0</v>
      </c>
      <c r="AX25" s="70">
        <v>23</v>
      </c>
      <c r="AY25" s="70" t="s">
        <v>102</v>
      </c>
      <c r="AZ25" s="71">
        <v>0</v>
      </c>
      <c r="BA25" s="71">
        <v>0</v>
      </c>
      <c r="BB25" s="71">
        <v>0</v>
      </c>
      <c r="BC25" s="71">
        <v>0</v>
      </c>
      <c r="BE25" s="70">
        <v>23</v>
      </c>
      <c r="BF25" s="70" t="s">
        <v>102</v>
      </c>
      <c r="BG25" s="71">
        <v>0</v>
      </c>
      <c r="BH25" s="71">
        <v>0</v>
      </c>
      <c r="BI25" s="71">
        <v>0</v>
      </c>
      <c r="BJ25" s="71">
        <v>0</v>
      </c>
      <c r="BL25" s="70">
        <v>23</v>
      </c>
      <c r="BM25" s="70" t="s">
        <v>102</v>
      </c>
      <c r="BN25" s="71">
        <v>0</v>
      </c>
      <c r="BO25" s="71">
        <v>0</v>
      </c>
      <c r="BP25" s="71">
        <v>0</v>
      </c>
      <c r="BQ25" s="71">
        <v>0</v>
      </c>
      <c r="BS25" s="70">
        <v>23</v>
      </c>
      <c r="BT25" s="70" t="s">
        <v>102</v>
      </c>
      <c r="BU25" s="71">
        <v>0</v>
      </c>
      <c r="BV25" s="71">
        <v>0</v>
      </c>
      <c r="BW25" s="71">
        <v>0</v>
      </c>
      <c r="BX25" s="71">
        <v>0</v>
      </c>
      <c r="BZ25" s="70">
        <v>23</v>
      </c>
      <c r="CA25" s="70" t="s">
        <v>102</v>
      </c>
      <c r="CB25" s="71">
        <v>0</v>
      </c>
      <c r="CC25" s="71">
        <v>0</v>
      </c>
      <c r="CD25" s="71">
        <v>0</v>
      </c>
      <c r="CE25" s="71">
        <v>0</v>
      </c>
      <c r="CG25" s="70">
        <v>23</v>
      </c>
      <c r="CH25" s="70" t="s">
        <v>102</v>
      </c>
      <c r="CI25" s="71">
        <v>0</v>
      </c>
      <c r="CJ25" s="71">
        <v>0</v>
      </c>
      <c r="CK25" s="71">
        <v>0</v>
      </c>
      <c r="CL25" s="71">
        <v>0</v>
      </c>
      <c r="CN25" s="70">
        <v>23</v>
      </c>
      <c r="CO25" s="70" t="s">
        <v>102</v>
      </c>
      <c r="CP25" s="71">
        <v>0</v>
      </c>
      <c r="CQ25" s="71">
        <v>0</v>
      </c>
      <c r="CR25" s="71">
        <v>0</v>
      </c>
      <c r="CS25" s="71">
        <v>0</v>
      </c>
      <c r="CU25" s="70">
        <v>23</v>
      </c>
      <c r="CV25" s="70" t="s">
        <v>102</v>
      </c>
      <c r="CW25" s="71">
        <v>0</v>
      </c>
      <c r="CX25" s="71">
        <v>0</v>
      </c>
      <c r="CY25" s="71">
        <v>0</v>
      </c>
      <c r="CZ25" s="71">
        <v>0</v>
      </c>
      <c r="DB25" s="70">
        <v>23</v>
      </c>
      <c r="DC25" s="70" t="s">
        <v>102</v>
      </c>
      <c r="DD25" s="71">
        <v>0</v>
      </c>
      <c r="DE25" s="71">
        <v>0</v>
      </c>
      <c r="DF25" s="71">
        <v>0</v>
      </c>
      <c r="DG25" s="71">
        <v>0</v>
      </c>
      <c r="DI25" s="70">
        <v>23</v>
      </c>
      <c r="DJ25" s="70" t="s">
        <v>102</v>
      </c>
      <c r="DK25" s="71">
        <v>0</v>
      </c>
      <c r="DL25" s="71">
        <v>0</v>
      </c>
      <c r="DM25" s="71">
        <v>0</v>
      </c>
      <c r="DN25" s="71">
        <v>0</v>
      </c>
      <c r="DP25" s="70">
        <v>23</v>
      </c>
      <c r="DQ25" s="70" t="s">
        <v>102</v>
      </c>
      <c r="DR25" s="71">
        <v>0</v>
      </c>
      <c r="DS25" s="71">
        <v>0</v>
      </c>
      <c r="DT25" s="71">
        <v>0</v>
      </c>
      <c r="DU25" s="71">
        <v>0</v>
      </c>
      <c r="DW25" s="70">
        <v>23</v>
      </c>
      <c r="DX25" s="70" t="s">
        <v>102</v>
      </c>
      <c r="DY25" s="71">
        <v>0</v>
      </c>
      <c r="DZ25" s="71">
        <v>0</v>
      </c>
      <c r="EA25" s="71">
        <v>0</v>
      </c>
      <c r="EB25" s="71">
        <v>0</v>
      </c>
    </row>
    <row r="26" spans="1:132" x14ac:dyDescent="0.35">
      <c r="A26" s="70">
        <v>24</v>
      </c>
      <c r="B26" s="70" t="s">
        <v>103</v>
      </c>
      <c r="C26" s="71">
        <v>0</v>
      </c>
      <c r="D26" s="71">
        <v>0</v>
      </c>
      <c r="E26" s="71">
        <v>0</v>
      </c>
      <c r="F26" s="71">
        <v>0</v>
      </c>
      <c r="H26" s="70">
        <v>24</v>
      </c>
      <c r="I26" s="70" t="s">
        <v>103</v>
      </c>
      <c r="J26" s="75">
        <v>0</v>
      </c>
      <c r="K26" s="71">
        <v>0</v>
      </c>
      <c r="L26" s="71">
        <v>0</v>
      </c>
      <c r="M26" s="71">
        <v>0</v>
      </c>
      <c r="O26" s="70">
        <v>24</v>
      </c>
      <c r="P26" s="70" t="s">
        <v>103</v>
      </c>
      <c r="Q26" s="75">
        <v>0</v>
      </c>
      <c r="R26" s="71">
        <v>0</v>
      </c>
      <c r="S26" s="71">
        <v>0</v>
      </c>
      <c r="T26" s="71">
        <v>0</v>
      </c>
      <c r="V26" s="70">
        <v>24</v>
      </c>
      <c r="W26" s="70" t="s">
        <v>103</v>
      </c>
      <c r="X26" s="71">
        <v>0</v>
      </c>
      <c r="Y26" s="71">
        <v>0</v>
      </c>
      <c r="Z26" s="71">
        <v>0</v>
      </c>
      <c r="AA26" s="71">
        <v>0</v>
      </c>
      <c r="AC26" s="70">
        <v>24</v>
      </c>
      <c r="AD26" s="70" t="s">
        <v>103</v>
      </c>
      <c r="AE26" s="71">
        <v>0</v>
      </c>
      <c r="AF26" s="71">
        <v>0</v>
      </c>
      <c r="AG26" s="71">
        <v>0</v>
      </c>
      <c r="AH26" s="71">
        <v>0</v>
      </c>
      <c r="AJ26" s="70">
        <v>24</v>
      </c>
      <c r="AK26" s="70" t="s">
        <v>103</v>
      </c>
      <c r="AL26" s="71">
        <v>0</v>
      </c>
      <c r="AM26" s="71">
        <v>0</v>
      </c>
      <c r="AN26" s="71">
        <v>0</v>
      </c>
      <c r="AO26" s="71">
        <v>0</v>
      </c>
      <c r="AQ26" s="70">
        <v>24</v>
      </c>
      <c r="AR26" s="70" t="s">
        <v>103</v>
      </c>
      <c r="AS26" s="71">
        <v>0</v>
      </c>
      <c r="AT26" s="71">
        <v>0</v>
      </c>
      <c r="AU26" s="71">
        <v>0</v>
      </c>
      <c r="AV26" s="71">
        <v>0</v>
      </c>
      <c r="AX26" s="70">
        <v>24</v>
      </c>
      <c r="AY26" s="70" t="s">
        <v>103</v>
      </c>
      <c r="AZ26" s="71">
        <v>0</v>
      </c>
      <c r="BA26" s="71">
        <v>0</v>
      </c>
      <c r="BB26" s="71">
        <v>0</v>
      </c>
      <c r="BC26" s="71">
        <v>0</v>
      </c>
      <c r="BE26" s="70">
        <v>24</v>
      </c>
      <c r="BF26" s="70" t="s">
        <v>103</v>
      </c>
      <c r="BG26" s="71">
        <v>0</v>
      </c>
      <c r="BH26" s="71">
        <v>0</v>
      </c>
      <c r="BI26" s="71">
        <v>0</v>
      </c>
      <c r="BJ26" s="71">
        <v>0</v>
      </c>
      <c r="BL26" s="70">
        <v>24</v>
      </c>
      <c r="BM26" s="70" t="s">
        <v>103</v>
      </c>
      <c r="BN26" s="71">
        <v>0</v>
      </c>
      <c r="BO26" s="71">
        <v>0</v>
      </c>
      <c r="BP26" s="71">
        <v>0</v>
      </c>
      <c r="BQ26" s="71">
        <v>0</v>
      </c>
      <c r="BS26" s="70">
        <v>24</v>
      </c>
      <c r="BT26" s="70" t="s">
        <v>103</v>
      </c>
      <c r="BU26" s="71">
        <v>0</v>
      </c>
      <c r="BV26" s="71">
        <v>0</v>
      </c>
      <c r="BW26" s="71">
        <v>0</v>
      </c>
      <c r="BX26" s="71">
        <v>0</v>
      </c>
      <c r="BZ26" s="70">
        <v>24</v>
      </c>
      <c r="CA26" s="70" t="s">
        <v>103</v>
      </c>
      <c r="CB26" s="71">
        <v>0</v>
      </c>
      <c r="CC26" s="71">
        <v>0</v>
      </c>
      <c r="CD26" s="71">
        <v>0</v>
      </c>
      <c r="CE26" s="71">
        <v>0</v>
      </c>
      <c r="CG26" s="70">
        <v>24</v>
      </c>
      <c r="CH26" s="70" t="s">
        <v>103</v>
      </c>
      <c r="CI26" s="71">
        <v>0</v>
      </c>
      <c r="CJ26" s="71">
        <v>0</v>
      </c>
      <c r="CK26" s="71">
        <v>0</v>
      </c>
      <c r="CL26" s="71">
        <v>0</v>
      </c>
      <c r="CN26" s="70">
        <v>24</v>
      </c>
      <c r="CO26" s="70" t="s">
        <v>103</v>
      </c>
      <c r="CP26" s="71">
        <v>0</v>
      </c>
      <c r="CQ26" s="71">
        <v>0</v>
      </c>
      <c r="CR26" s="71">
        <v>0</v>
      </c>
      <c r="CS26" s="71">
        <v>0</v>
      </c>
      <c r="CU26" s="70">
        <v>24</v>
      </c>
      <c r="CV26" s="70" t="s">
        <v>103</v>
      </c>
      <c r="CW26" s="71">
        <v>0</v>
      </c>
      <c r="CX26" s="71">
        <v>0</v>
      </c>
      <c r="CY26" s="71">
        <v>0</v>
      </c>
      <c r="CZ26" s="71">
        <v>0</v>
      </c>
      <c r="DB26" s="70">
        <v>24</v>
      </c>
      <c r="DC26" s="70" t="s">
        <v>103</v>
      </c>
      <c r="DD26" s="71">
        <v>0</v>
      </c>
      <c r="DE26" s="71">
        <v>0</v>
      </c>
      <c r="DF26" s="71">
        <v>0</v>
      </c>
      <c r="DG26" s="71">
        <v>0</v>
      </c>
      <c r="DI26" s="70">
        <v>24</v>
      </c>
      <c r="DJ26" s="70" t="s">
        <v>103</v>
      </c>
      <c r="DK26" s="71">
        <v>0</v>
      </c>
      <c r="DL26" s="71">
        <v>0</v>
      </c>
      <c r="DM26" s="71">
        <v>0</v>
      </c>
      <c r="DN26" s="71">
        <v>0</v>
      </c>
      <c r="DP26" s="70">
        <v>24</v>
      </c>
      <c r="DQ26" s="70" t="s">
        <v>103</v>
      </c>
      <c r="DR26" s="71">
        <v>0</v>
      </c>
      <c r="DS26" s="71">
        <v>0</v>
      </c>
      <c r="DT26" s="71">
        <v>0</v>
      </c>
      <c r="DU26" s="71">
        <v>0</v>
      </c>
      <c r="DW26" s="70">
        <v>24</v>
      </c>
      <c r="DX26" s="70" t="s">
        <v>103</v>
      </c>
      <c r="DY26" s="71">
        <v>0</v>
      </c>
      <c r="DZ26" s="71">
        <v>0</v>
      </c>
      <c r="EA26" s="71">
        <v>0</v>
      </c>
      <c r="EB26" s="71">
        <v>0</v>
      </c>
    </row>
    <row r="27" spans="1:132" x14ac:dyDescent="0.35">
      <c r="A27" s="70">
        <v>25</v>
      </c>
      <c r="B27" s="70" t="s">
        <v>104</v>
      </c>
      <c r="C27" s="71">
        <v>0</v>
      </c>
      <c r="D27" s="71">
        <v>0</v>
      </c>
      <c r="E27" s="71">
        <v>0</v>
      </c>
      <c r="F27" s="71">
        <v>0</v>
      </c>
      <c r="H27" s="70">
        <v>25</v>
      </c>
      <c r="I27" s="70" t="s">
        <v>104</v>
      </c>
      <c r="J27" s="75">
        <v>0</v>
      </c>
      <c r="K27" s="71">
        <v>0</v>
      </c>
      <c r="L27" s="71">
        <v>0</v>
      </c>
      <c r="M27" s="71">
        <v>0</v>
      </c>
      <c r="O27" s="70">
        <v>25</v>
      </c>
      <c r="P27" s="70" t="s">
        <v>104</v>
      </c>
      <c r="Q27" s="75">
        <v>0</v>
      </c>
      <c r="R27" s="71">
        <v>0</v>
      </c>
      <c r="S27" s="71">
        <v>0</v>
      </c>
      <c r="T27" s="71">
        <v>0</v>
      </c>
      <c r="V27" s="70">
        <v>25</v>
      </c>
      <c r="W27" s="70" t="s">
        <v>104</v>
      </c>
      <c r="X27" s="71">
        <v>0</v>
      </c>
      <c r="Y27" s="71">
        <v>0</v>
      </c>
      <c r="Z27" s="71">
        <v>0</v>
      </c>
      <c r="AA27" s="71">
        <v>0</v>
      </c>
      <c r="AC27" s="70">
        <v>25</v>
      </c>
      <c r="AD27" s="70" t="s">
        <v>104</v>
      </c>
      <c r="AE27" s="71">
        <v>0</v>
      </c>
      <c r="AF27" s="71">
        <v>0</v>
      </c>
      <c r="AG27" s="71">
        <v>0</v>
      </c>
      <c r="AH27" s="71">
        <v>0</v>
      </c>
      <c r="AJ27" s="70">
        <v>25</v>
      </c>
      <c r="AK27" s="70" t="s">
        <v>104</v>
      </c>
      <c r="AL27" s="71">
        <v>0</v>
      </c>
      <c r="AM27" s="71">
        <v>0</v>
      </c>
      <c r="AN27" s="71">
        <v>0</v>
      </c>
      <c r="AO27" s="71">
        <v>0</v>
      </c>
      <c r="AQ27" s="70">
        <v>25</v>
      </c>
      <c r="AR27" s="70" t="s">
        <v>104</v>
      </c>
      <c r="AS27" s="71">
        <v>0</v>
      </c>
      <c r="AT27" s="71">
        <v>0</v>
      </c>
      <c r="AU27" s="71">
        <v>0</v>
      </c>
      <c r="AV27" s="71">
        <v>0</v>
      </c>
      <c r="AX27" s="70">
        <v>25</v>
      </c>
      <c r="AY27" s="70" t="s">
        <v>104</v>
      </c>
      <c r="AZ27" s="71">
        <v>0</v>
      </c>
      <c r="BA27" s="71">
        <v>0</v>
      </c>
      <c r="BB27" s="71">
        <v>0</v>
      </c>
      <c r="BC27" s="71">
        <v>0</v>
      </c>
      <c r="BE27" s="70">
        <v>25</v>
      </c>
      <c r="BF27" s="70" t="s">
        <v>104</v>
      </c>
      <c r="BG27" s="71">
        <v>0</v>
      </c>
      <c r="BH27" s="71">
        <v>0</v>
      </c>
      <c r="BI27" s="71">
        <v>0</v>
      </c>
      <c r="BJ27" s="71">
        <v>0</v>
      </c>
      <c r="BL27" s="70">
        <v>25</v>
      </c>
      <c r="BM27" s="70" t="s">
        <v>104</v>
      </c>
      <c r="BN27" s="71">
        <v>0</v>
      </c>
      <c r="BO27" s="71">
        <v>0</v>
      </c>
      <c r="BP27" s="71">
        <v>0</v>
      </c>
      <c r="BQ27" s="71">
        <v>0</v>
      </c>
      <c r="BS27" s="70">
        <v>25</v>
      </c>
      <c r="BT27" s="70" t="s">
        <v>104</v>
      </c>
      <c r="BU27" s="71">
        <v>0</v>
      </c>
      <c r="BV27" s="71">
        <v>0</v>
      </c>
      <c r="BW27" s="71">
        <v>0</v>
      </c>
      <c r="BX27" s="71">
        <v>0</v>
      </c>
      <c r="BZ27" s="70">
        <v>25</v>
      </c>
      <c r="CA27" s="70" t="s">
        <v>104</v>
      </c>
      <c r="CB27" s="71">
        <v>0</v>
      </c>
      <c r="CC27" s="71">
        <v>0</v>
      </c>
      <c r="CD27" s="71">
        <v>0</v>
      </c>
      <c r="CE27" s="71">
        <v>0</v>
      </c>
      <c r="CG27" s="70">
        <v>25</v>
      </c>
      <c r="CH27" s="70" t="s">
        <v>104</v>
      </c>
      <c r="CI27" s="71">
        <v>0</v>
      </c>
      <c r="CJ27" s="71">
        <v>0</v>
      </c>
      <c r="CK27" s="71">
        <v>0</v>
      </c>
      <c r="CL27" s="71">
        <v>0</v>
      </c>
      <c r="CN27" s="70">
        <v>25</v>
      </c>
      <c r="CO27" s="70" t="s">
        <v>104</v>
      </c>
      <c r="CP27" s="71">
        <v>0</v>
      </c>
      <c r="CQ27" s="71">
        <v>0</v>
      </c>
      <c r="CR27" s="71">
        <v>0</v>
      </c>
      <c r="CS27" s="71">
        <v>0</v>
      </c>
      <c r="CU27" s="70">
        <v>25</v>
      </c>
      <c r="CV27" s="70" t="s">
        <v>104</v>
      </c>
      <c r="CW27" s="71">
        <v>0</v>
      </c>
      <c r="CX27" s="71">
        <v>0</v>
      </c>
      <c r="CY27" s="71">
        <v>0</v>
      </c>
      <c r="CZ27" s="71">
        <v>0</v>
      </c>
      <c r="DB27" s="70">
        <v>25</v>
      </c>
      <c r="DC27" s="70" t="s">
        <v>104</v>
      </c>
      <c r="DD27" s="71">
        <v>0</v>
      </c>
      <c r="DE27" s="71">
        <v>0</v>
      </c>
      <c r="DF27" s="71">
        <v>0</v>
      </c>
      <c r="DG27" s="71">
        <v>0</v>
      </c>
      <c r="DI27" s="70">
        <v>25</v>
      </c>
      <c r="DJ27" s="70" t="s">
        <v>104</v>
      </c>
      <c r="DK27" s="71">
        <v>0</v>
      </c>
      <c r="DL27" s="71">
        <v>0</v>
      </c>
      <c r="DM27" s="71">
        <v>0</v>
      </c>
      <c r="DN27" s="71">
        <v>0</v>
      </c>
      <c r="DP27" s="70">
        <v>25</v>
      </c>
      <c r="DQ27" s="70" t="s">
        <v>104</v>
      </c>
      <c r="DR27" s="71">
        <v>0</v>
      </c>
      <c r="DS27" s="71">
        <v>0</v>
      </c>
      <c r="DT27" s="71">
        <v>0</v>
      </c>
      <c r="DU27" s="71">
        <v>0</v>
      </c>
      <c r="DW27" s="70">
        <v>25</v>
      </c>
      <c r="DX27" s="70" t="s">
        <v>104</v>
      </c>
      <c r="DY27" s="71">
        <v>0</v>
      </c>
      <c r="DZ27" s="71">
        <v>0</v>
      </c>
      <c r="EA27" s="71">
        <v>0</v>
      </c>
      <c r="EB27" s="71">
        <v>0</v>
      </c>
    </row>
    <row r="28" spans="1:132" x14ac:dyDescent="0.35">
      <c r="A28" s="70">
        <v>26</v>
      </c>
      <c r="B28" s="70" t="s">
        <v>105</v>
      </c>
      <c r="C28" s="71">
        <v>0</v>
      </c>
      <c r="D28" s="71">
        <v>0</v>
      </c>
      <c r="E28" s="71">
        <v>0</v>
      </c>
      <c r="F28" s="71">
        <v>0</v>
      </c>
      <c r="H28" s="70">
        <v>26</v>
      </c>
      <c r="I28" s="70" t="s">
        <v>105</v>
      </c>
      <c r="J28" s="75">
        <v>0</v>
      </c>
      <c r="K28" s="71">
        <v>0</v>
      </c>
      <c r="L28" s="71">
        <v>0</v>
      </c>
      <c r="M28" s="71">
        <v>0</v>
      </c>
      <c r="O28" s="70">
        <v>26</v>
      </c>
      <c r="P28" s="70" t="s">
        <v>105</v>
      </c>
      <c r="Q28" s="75">
        <v>0</v>
      </c>
      <c r="R28" s="71">
        <v>0</v>
      </c>
      <c r="S28" s="71">
        <v>0</v>
      </c>
      <c r="T28" s="71">
        <v>0</v>
      </c>
      <c r="V28" s="70">
        <v>26</v>
      </c>
      <c r="W28" s="70" t="s">
        <v>105</v>
      </c>
      <c r="X28" s="71">
        <v>0</v>
      </c>
      <c r="Y28" s="71">
        <v>0</v>
      </c>
      <c r="Z28" s="71">
        <v>0</v>
      </c>
      <c r="AA28" s="71">
        <v>0</v>
      </c>
      <c r="AC28" s="70">
        <v>26</v>
      </c>
      <c r="AD28" s="70" t="s">
        <v>105</v>
      </c>
      <c r="AE28" s="71">
        <v>0</v>
      </c>
      <c r="AF28" s="71">
        <v>0</v>
      </c>
      <c r="AG28" s="71">
        <v>0</v>
      </c>
      <c r="AH28" s="71">
        <v>0</v>
      </c>
      <c r="AJ28" s="70">
        <v>26</v>
      </c>
      <c r="AK28" s="70" t="s">
        <v>105</v>
      </c>
      <c r="AL28" s="71">
        <v>0</v>
      </c>
      <c r="AM28" s="71">
        <v>0</v>
      </c>
      <c r="AN28" s="71">
        <v>0</v>
      </c>
      <c r="AO28" s="71">
        <v>0</v>
      </c>
      <c r="AQ28" s="70">
        <v>26</v>
      </c>
      <c r="AR28" s="70" t="s">
        <v>105</v>
      </c>
      <c r="AS28" s="71">
        <v>0</v>
      </c>
      <c r="AT28" s="71">
        <v>0</v>
      </c>
      <c r="AU28" s="71">
        <v>0</v>
      </c>
      <c r="AV28" s="71">
        <v>0</v>
      </c>
      <c r="AX28" s="70">
        <v>26</v>
      </c>
      <c r="AY28" s="70" t="s">
        <v>105</v>
      </c>
      <c r="AZ28" s="71">
        <v>0</v>
      </c>
      <c r="BA28" s="71">
        <v>0</v>
      </c>
      <c r="BB28" s="71">
        <v>0</v>
      </c>
      <c r="BC28" s="71">
        <v>0</v>
      </c>
      <c r="BE28" s="70">
        <v>26</v>
      </c>
      <c r="BF28" s="70" t="s">
        <v>105</v>
      </c>
      <c r="BG28" s="71">
        <v>0</v>
      </c>
      <c r="BH28" s="71">
        <v>0</v>
      </c>
      <c r="BI28" s="71">
        <v>0</v>
      </c>
      <c r="BJ28" s="71">
        <v>0</v>
      </c>
      <c r="BL28" s="70">
        <v>26</v>
      </c>
      <c r="BM28" s="70" t="s">
        <v>105</v>
      </c>
      <c r="BN28" s="71">
        <v>0</v>
      </c>
      <c r="BO28" s="71">
        <v>0</v>
      </c>
      <c r="BP28" s="71">
        <v>0</v>
      </c>
      <c r="BQ28" s="71">
        <v>0</v>
      </c>
      <c r="BS28" s="70">
        <v>26</v>
      </c>
      <c r="BT28" s="70" t="s">
        <v>105</v>
      </c>
      <c r="BU28" s="71">
        <v>0</v>
      </c>
      <c r="BV28" s="71">
        <v>0</v>
      </c>
      <c r="BW28" s="71">
        <v>0</v>
      </c>
      <c r="BX28" s="71">
        <v>0</v>
      </c>
      <c r="BZ28" s="70">
        <v>26</v>
      </c>
      <c r="CA28" s="70" t="s">
        <v>105</v>
      </c>
      <c r="CB28" s="71">
        <v>0</v>
      </c>
      <c r="CC28" s="71">
        <v>0</v>
      </c>
      <c r="CD28" s="71">
        <v>0</v>
      </c>
      <c r="CE28" s="71">
        <v>0</v>
      </c>
      <c r="CG28" s="70">
        <v>26</v>
      </c>
      <c r="CH28" s="70" t="s">
        <v>105</v>
      </c>
      <c r="CI28" s="71">
        <v>0</v>
      </c>
      <c r="CJ28" s="71">
        <v>0</v>
      </c>
      <c r="CK28" s="71">
        <v>0</v>
      </c>
      <c r="CL28" s="71">
        <v>0</v>
      </c>
      <c r="CN28" s="70">
        <v>26</v>
      </c>
      <c r="CO28" s="70" t="s">
        <v>105</v>
      </c>
      <c r="CP28" s="71">
        <v>0</v>
      </c>
      <c r="CQ28" s="71">
        <v>0</v>
      </c>
      <c r="CR28" s="71">
        <v>0</v>
      </c>
      <c r="CS28" s="71">
        <v>0</v>
      </c>
      <c r="CU28" s="70">
        <v>26</v>
      </c>
      <c r="CV28" s="70" t="s">
        <v>105</v>
      </c>
      <c r="CW28" s="71">
        <v>0</v>
      </c>
      <c r="CX28" s="71">
        <v>0</v>
      </c>
      <c r="CY28" s="71">
        <v>0</v>
      </c>
      <c r="CZ28" s="71">
        <v>0</v>
      </c>
      <c r="DB28" s="70">
        <v>26</v>
      </c>
      <c r="DC28" s="70" t="s">
        <v>105</v>
      </c>
      <c r="DD28" s="71">
        <v>0</v>
      </c>
      <c r="DE28" s="71">
        <v>0</v>
      </c>
      <c r="DF28" s="71">
        <v>0</v>
      </c>
      <c r="DG28" s="71">
        <v>0</v>
      </c>
      <c r="DI28" s="70">
        <v>26</v>
      </c>
      <c r="DJ28" s="70" t="s">
        <v>105</v>
      </c>
      <c r="DK28" s="71">
        <v>0</v>
      </c>
      <c r="DL28" s="71">
        <v>0</v>
      </c>
      <c r="DM28" s="71">
        <v>0</v>
      </c>
      <c r="DN28" s="71">
        <v>0</v>
      </c>
      <c r="DP28" s="70">
        <v>26</v>
      </c>
      <c r="DQ28" s="70" t="s">
        <v>105</v>
      </c>
      <c r="DR28" s="71">
        <v>0</v>
      </c>
      <c r="DS28" s="71">
        <v>0</v>
      </c>
      <c r="DT28" s="71">
        <v>0</v>
      </c>
      <c r="DU28" s="71">
        <v>0</v>
      </c>
      <c r="DW28" s="70">
        <v>26</v>
      </c>
      <c r="DX28" s="70" t="s">
        <v>105</v>
      </c>
      <c r="DY28" s="71">
        <v>0</v>
      </c>
      <c r="DZ28" s="71">
        <v>0</v>
      </c>
      <c r="EA28" s="71">
        <v>0</v>
      </c>
      <c r="EB28" s="71">
        <v>0</v>
      </c>
    </row>
    <row r="29" spans="1:132" x14ac:dyDescent="0.35">
      <c r="A29" s="70">
        <v>27</v>
      </c>
      <c r="B29" s="70" t="s">
        <v>106</v>
      </c>
      <c r="C29" s="71">
        <v>0</v>
      </c>
      <c r="D29" s="71">
        <v>0</v>
      </c>
      <c r="E29" s="71">
        <v>0</v>
      </c>
      <c r="F29" s="71">
        <v>0</v>
      </c>
      <c r="H29" s="70">
        <v>27</v>
      </c>
      <c r="I29" s="70" t="s">
        <v>106</v>
      </c>
      <c r="J29" s="75">
        <v>0</v>
      </c>
      <c r="K29" s="71">
        <v>0</v>
      </c>
      <c r="L29" s="71">
        <v>0</v>
      </c>
      <c r="M29" s="71">
        <v>0</v>
      </c>
      <c r="O29" s="70">
        <v>27</v>
      </c>
      <c r="P29" s="70" t="s">
        <v>106</v>
      </c>
      <c r="Q29" s="75">
        <v>0</v>
      </c>
      <c r="R29" s="71">
        <v>0</v>
      </c>
      <c r="S29" s="71">
        <v>0</v>
      </c>
      <c r="T29" s="71">
        <v>0</v>
      </c>
      <c r="V29" s="70">
        <v>27</v>
      </c>
      <c r="W29" s="70" t="s">
        <v>106</v>
      </c>
      <c r="X29" s="71">
        <v>0</v>
      </c>
      <c r="Y29" s="71">
        <v>0</v>
      </c>
      <c r="Z29" s="71">
        <v>0</v>
      </c>
      <c r="AA29" s="71">
        <v>0</v>
      </c>
      <c r="AC29" s="70">
        <v>27</v>
      </c>
      <c r="AD29" s="70" t="s">
        <v>106</v>
      </c>
      <c r="AE29" s="71">
        <v>0</v>
      </c>
      <c r="AF29" s="71">
        <v>0</v>
      </c>
      <c r="AG29" s="71">
        <v>0</v>
      </c>
      <c r="AH29" s="71">
        <v>0</v>
      </c>
      <c r="AJ29" s="70">
        <v>27</v>
      </c>
      <c r="AK29" s="70" t="s">
        <v>106</v>
      </c>
      <c r="AL29" s="71">
        <v>0</v>
      </c>
      <c r="AM29" s="71">
        <v>0</v>
      </c>
      <c r="AN29" s="71">
        <v>0</v>
      </c>
      <c r="AO29" s="71">
        <v>0</v>
      </c>
      <c r="AQ29" s="70">
        <v>27</v>
      </c>
      <c r="AR29" s="70" t="s">
        <v>106</v>
      </c>
      <c r="AS29" s="71">
        <v>0</v>
      </c>
      <c r="AT29" s="71">
        <v>0</v>
      </c>
      <c r="AU29" s="71">
        <v>0</v>
      </c>
      <c r="AV29" s="71">
        <v>0</v>
      </c>
      <c r="AX29" s="70">
        <v>27</v>
      </c>
      <c r="AY29" s="70" t="s">
        <v>106</v>
      </c>
      <c r="AZ29" s="71">
        <v>0</v>
      </c>
      <c r="BA29" s="71">
        <v>0</v>
      </c>
      <c r="BB29" s="71">
        <v>0</v>
      </c>
      <c r="BC29" s="71">
        <v>0</v>
      </c>
      <c r="BE29" s="70">
        <v>27</v>
      </c>
      <c r="BF29" s="70" t="s">
        <v>106</v>
      </c>
      <c r="BG29" s="71">
        <v>0</v>
      </c>
      <c r="BH29" s="71">
        <v>0</v>
      </c>
      <c r="BI29" s="71">
        <v>0</v>
      </c>
      <c r="BJ29" s="71">
        <v>0</v>
      </c>
      <c r="BL29" s="70">
        <v>27</v>
      </c>
      <c r="BM29" s="70" t="s">
        <v>106</v>
      </c>
      <c r="BN29" s="71">
        <v>0</v>
      </c>
      <c r="BO29" s="71">
        <v>0</v>
      </c>
      <c r="BP29" s="71">
        <v>0</v>
      </c>
      <c r="BQ29" s="71">
        <v>0</v>
      </c>
      <c r="BS29" s="70">
        <v>27</v>
      </c>
      <c r="BT29" s="70" t="s">
        <v>106</v>
      </c>
      <c r="BU29" s="71">
        <v>0</v>
      </c>
      <c r="BV29" s="71">
        <v>0</v>
      </c>
      <c r="BW29" s="71">
        <v>0</v>
      </c>
      <c r="BX29" s="71">
        <v>0</v>
      </c>
      <c r="BZ29" s="70">
        <v>27</v>
      </c>
      <c r="CA29" s="70" t="s">
        <v>106</v>
      </c>
      <c r="CB29" s="71">
        <v>0</v>
      </c>
      <c r="CC29" s="71">
        <v>0</v>
      </c>
      <c r="CD29" s="71">
        <v>0</v>
      </c>
      <c r="CE29" s="71">
        <v>0</v>
      </c>
      <c r="CG29" s="70">
        <v>27</v>
      </c>
      <c r="CH29" s="70" t="s">
        <v>106</v>
      </c>
      <c r="CI29" s="71">
        <v>0</v>
      </c>
      <c r="CJ29" s="71">
        <v>0</v>
      </c>
      <c r="CK29" s="71">
        <v>0</v>
      </c>
      <c r="CL29" s="71">
        <v>0</v>
      </c>
      <c r="CN29" s="70">
        <v>27</v>
      </c>
      <c r="CO29" s="70" t="s">
        <v>106</v>
      </c>
      <c r="CP29" s="71">
        <v>0</v>
      </c>
      <c r="CQ29" s="71">
        <v>0</v>
      </c>
      <c r="CR29" s="71">
        <v>0</v>
      </c>
      <c r="CS29" s="71">
        <v>0</v>
      </c>
      <c r="CU29" s="70">
        <v>27</v>
      </c>
      <c r="CV29" s="70" t="s">
        <v>106</v>
      </c>
      <c r="CW29" s="71">
        <v>0</v>
      </c>
      <c r="CX29" s="71">
        <v>0</v>
      </c>
      <c r="CY29" s="71">
        <v>0</v>
      </c>
      <c r="CZ29" s="71">
        <v>0</v>
      </c>
      <c r="DB29" s="70">
        <v>27</v>
      </c>
      <c r="DC29" s="70" t="s">
        <v>106</v>
      </c>
      <c r="DD29" s="71">
        <v>0</v>
      </c>
      <c r="DE29" s="71">
        <v>0</v>
      </c>
      <c r="DF29" s="71">
        <v>0</v>
      </c>
      <c r="DG29" s="71">
        <v>0</v>
      </c>
      <c r="DI29" s="70">
        <v>27</v>
      </c>
      <c r="DJ29" s="70" t="s">
        <v>106</v>
      </c>
      <c r="DK29" s="71">
        <v>0</v>
      </c>
      <c r="DL29" s="71">
        <v>0</v>
      </c>
      <c r="DM29" s="71">
        <v>0</v>
      </c>
      <c r="DN29" s="71">
        <v>0</v>
      </c>
      <c r="DP29" s="70">
        <v>27</v>
      </c>
      <c r="DQ29" s="70" t="s">
        <v>106</v>
      </c>
      <c r="DR29" s="71">
        <v>0</v>
      </c>
      <c r="DS29" s="71">
        <v>0</v>
      </c>
      <c r="DT29" s="71">
        <v>0</v>
      </c>
      <c r="DU29" s="71">
        <v>0</v>
      </c>
      <c r="DW29" s="70">
        <v>27</v>
      </c>
      <c r="DX29" s="70" t="s">
        <v>106</v>
      </c>
      <c r="DY29" s="71">
        <v>0</v>
      </c>
      <c r="DZ29" s="71">
        <v>0</v>
      </c>
      <c r="EA29" s="71">
        <v>0</v>
      </c>
      <c r="EB29" s="71">
        <v>0</v>
      </c>
    </row>
    <row r="30" spans="1:132" x14ac:dyDescent="0.35">
      <c r="A30" s="70">
        <v>28</v>
      </c>
      <c r="B30" s="70" t="s">
        <v>107</v>
      </c>
      <c r="C30" s="71">
        <v>0</v>
      </c>
      <c r="D30" s="71">
        <v>0</v>
      </c>
      <c r="E30" s="71">
        <v>0</v>
      </c>
      <c r="F30" s="71">
        <v>0</v>
      </c>
      <c r="H30" s="70">
        <v>28</v>
      </c>
      <c r="I30" s="70" t="s">
        <v>107</v>
      </c>
      <c r="J30" s="75">
        <v>0</v>
      </c>
      <c r="K30" s="71">
        <v>0</v>
      </c>
      <c r="L30" s="71">
        <v>0</v>
      </c>
      <c r="M30" s="71">
        <v>0</v>
      </c>
      <c r="O30" s="70">
        <v>28</v>
      </c>
      <c r="P30" s="70" t="s">
        <v>107</v>
      </c>
      <c r="Q30" s="75">
        <v>0</v>
      </c>
      <c r="R30" s="71">
        <v>0</v>
      </c>
      <c r="S30" s="71">
        <v>0</v>
      </c>
      <c r="T30" s="71">
        <v>0</v>
      </c>
      <c r="V30" s="70">
        <v>28</v>
      </c>
      <c r="W30" s="70" t="s">
        <v>107</v>
      </c>
      <c r="X30" s="71">
        <v>0</v>
      </c>
      <c r="Y30" s="71">
        <v>0</v>
      </c>
      <c r="Z30" s="71">
        <v>0</v>
      </c>
      <c r="AA30" s="71">
        <v>0</v>
      </c>
      <c r="AC30" s="70">
        <v>28</v>
      </c>
      <c r="AD30" s="70" t="s">
        <v>107</v>
      </c>
      <c r="AE30" s="71">
        <v>0</v>
      </c>
      <c r="AF30" s="71">
        <v>0</v>
      </c>
      <c r="AG30" s="71">
        <v>0</v>
      </c>
      <c r="AH30" s="71">
        <v>0</v>
      </c>
      <c r="AJ30" s="70">
        <v>28</v>
      </c>
      <c r="AK30" s="70" t="s">
        <v>107</v>
      </c>
      <c r="AL30" s="71">
        <v>0</v>
      </c>
      <c r="AM30" s="71">
        <v>0</v>
      </c>
      <c r="AN30" s="71">
        <v>0</v>
      </c>
      <c r="AO30" s="71">
        <v>0</v>
      </c>
      <c r="AQ30" s="70">
        <v>28</v>
      </c>
      <c r="AR30" s="70" t="s">
        <v>107</v>
      </c>
      <c r="AS30" s="71">
        <v>0</v>
      </c>
      <c r="AT30" s="71">
        <v>0</v>
      </c>
      <c r="AU30" s="71">
        <v>0</v>
      </c>
      <c r="AV30" s="71">
        <v>0</v>
      </c>
      <c r="AX30" s="70">
        <v>28</v>
      </c>
      <c r="AY30" s="70" t="s">
        <v>107</v>
      </c>
      <c r="AZ30" s="71">
        <v>0</v>
      </c>
      <c r="BA30" s="71">
        <v>0</v>
      </c>
      <c r="BB30" s="71">
        <v>0</v>
      </c>
      <c r="BC30" s="71">
        <v>0</v>
      </c>
      <c r="BE30" s="70">
        <v>28</v>
      </c>
      <c r="BF30" s="70" t="s">
        <v>107</v>
      </c>
      <c r="BG30" s="71">
        <v>0</v>
      </c>
      <c r="BH30" s="71">
        <v>0</v>
      </c>
      <c r="BI30" s="71">
        <v>0</v>
      </c>
      <c r="BJ30" s="71">
        <v>0</v>
      </c>
      <c r="BL30" s="70">
        <v>28</v>
      </c>
      <c r="BM30" s="70" t="s">
        <v>107</v>
      </c>
      <c r="BN30" s="71">
        <v>0</v>
      </c>
      <c r="BO30" s="71">
        <v>0</v>
      </c>
      <c r="BP30" s="71">
        <v>0</v>
      </c>
      <c r="BQ30" s="71">
        <v>0</v>
      </c>
      <c r="BS30" s="70">
        <v>28</v>
      </c>
      <c r="BT30" s="70" t="s">
        <v>107</v>
      </c>
      <c r="BU30" s="71">
        <v>0</v>
      </c>
      <c r="BV30" s="71">
        <v>0</v>
      </c>
      <c r="BW30" s="71">
        <v>0</v>
      </c>
      <c r="BX30" s="71">
        <v>0</v>
      </c>
      <c r="BZ30" s="70">
        <v>28</v>
      </c>
      <c r="CA30" s="70" t="s">
        <v>107</v>
      </c>
      <c r="CB30" s="71">
        <v>0</v>
      </c>
      <c r="CC30" s="71">
        <v>0</v>
      </c>
      <c r="CD30" s="71">
        <v>0</v>
      </c>
      <c r="CE30" s="71">
        <v>0</v>
      </c>
      <c r="CG30" s="70">
        <v>28</v>
      </c>
      <c r="CH30" s="70" t="s">
        <v>107</v>
      </c>
      <c r="CI30" s="71">
        <v>0</v>
      </c>
      <c r="CJ30" s="71">
        <v>0</v>
      </c>
      <c r="CK30" s="71">
        <v>0</v>
      </c>
      <c r="CL30" s="71">
        <v>0</v>
      </c>
      <c r="CN30" s="70">
        <v>28</v>
      </c>
      <c r="CO30" s="70" t="s">
        <v>107</v>
      </c>
      <c r="CP30" s="71">
        <v>0</v>
      </c>
      <c r="CQ30" s="71">
        <v>0</v>
      </c>
      <c r="CR30" s="71">
        <v>0</v>
      </c>
      <c r="CS30" s="71">
        <v>0</v>
      </c>
      <c r="CU30" s="70">
        <v>28</v>
      </c>
      <c r="CV30" s="70" t="s">
        <v>107</v>
      </c>
      <c r="CW30" s="71">
        <v>0</v>
      </c>
      <c r="CX30" s="71">
        <v>0</v>
      </c>
      <c r="CY30" s="71">
        <v>0</v>
      </c>
      <c r="CZ30" s="71">
        <v>0</v>
      </c>
      <c r="DB30" s="70">
        <v>28</v>
      </c>
      <c r="DC30" s="70" t="s">
        <v>107</v>
      </c>
      <c r="DD30" s="71">
        <v>0</v>
      </c>
      <c r="DE30" s="71">
        <v>0</v>
      </c>
      <c r="DF30" s="71">
        <v>0</v>
      </c>
      <c r="DG30" s="71">
        <v>0</v>
      </c>
      <c r="DI30" s="70">
        <v>28</v>
      </c>
      <c r="DJ30" s="70" t="s">
        <v>107</v>
      </c>
      <c r="DK30" s="71">
        <v>0</v>
      </c>
      <c r="DL30" s="71">
        <v>0</v>
      </c>
      <c r="DM30" s="71">
        <v>0</v>
      </c>
      <c r="DN30" s="71">
        <v>0</v>
      </c>
      <c r="DP30" s="70">
        <v>28</v>
      </c>
      <c r="DQ30" s="70" t="s">
        <v>107</v>
      </c>
      <c r="DR30" s="71">
        <v>0</v>
      </c>
      <c r="DS30" s="71">
        <v>0</v>
      </c>
      <c r="DT30" s="71">
        <v>0</v>
      </c>
      <c r="DU30" s="71">
        <v>0</v>
      </c>
      <c r="DW30" s="70">
        <v>28</v>
      </c>
      <c r="DX30" s="70" t="s">
        <v>107</v>
      </c>
      <c r="DY30" s="71">
        <v>0</v>
      </c>
      <c r="DZ30" s="71">
        <v>0</v>
      </c>
      <c r="EA30" s="71">
        <v>0</v>
      </c>
      <c r="EB30" s="71">
        <v>0</v>
      </c>
    </row>
    <row r="31" spans="1:132" x14ac:dyDescent="0.35">
      <c r="A31" s="70">
        <v>29</v>
      </c>
      <c r="B31" s="70" t="s">
        <v>108</v>
      </c>
      <c r="C31" s="71">
        <v>0</v>
      </c>
      <c r="D31" s="71">
        <v>0</v>
      </c>
      <c r="E31" s="71">
        <v>0</v>
      </c>
      <c r="F31" s="71">
        <v>0</v>
      </c>
      <c r="H31" s="70">
        <v>29</v>
      </c>
      <c r="I31" s="70" t="s">
        <v>108</v>
      </c>
      <c r="J31" s="75">
        <v>0</v>
      </c>
      <c r="K31" s="71">
        <v>0</v>
      </c>
      <c r="L31" s="71">
        <v>0</v>
      </c>
      <c r="M31" s="71">
        <v>0</v>
      </c>
      <c r="O31" s="70">
        <v>29</v>
      </c>
      <c r="P31" s="70" t="s">
        <v>108</v>
      </c>
      <c r="Q31" s="75">
        <v>0</v>
      </c>
      <c r="R31" s="71">
        <v>0</v>
      </c>
      <c r="S31" s="71">
        <v>0</v>
      </c>
      <c r="T31" s="71">
        <v>0</v>
      </c>
      <c r="V31" s="70">
        <v>29</v>
      </c>
      <c r="W31" s="70" t="s">
        <v>108</v>
      </c>
      <c r="X31" s="71">
        <v>0</v>
      </c>
      <c r="Y31" s="71">
        <v>0</v>
      </c>
      <c r="Z31" s="71">
        <v>0</v>
      </c>
      <c r="AA31" s="71">
        <v>0</v>
      </c>
      <c r="AC31" s="70">
        <v>29</v>
      </c>
      <c r="AD31" s="70" t="s">
        <v>108</v>
      </c>
      <c r="AE31" s="71">
        <v>0</v>
      </c>
      <c r="AF31" s="71">
        <v>0</v>
      </c>
      <c r="AG31" s="71">
        <v>0</v>
      </c>
      <c r="AH31" s="71">
        <v>0</v>
      </c>
      <c r="AJ31" s="70">
        <v>29</v>
      </c>
      <c r="AK31" s="70" t="s">
        <v>108</v>
      </c>
      <c r="AL31" s="71">
        <v>0</v>
      </c>
      <c r="AM31" s="71">
        <v>0</v>
      </c>
      <c r="AN31" s="71">
        <v>0</v>
      </c>
      <c r="AO31" s="71">
        <v>0</v>
      </c>
      <c r="AQ31" s="70">
        <v>29</v>
      </c>
      <c r="AR31" s="70" t="s">
        <v>108</v>
      </c>
      <c r="AS31" s="71">
        <v>0</v>
      </c>
      <c r="AT31" s="71">
        <v>0</v>
      </c>
      <c r="AU31" s="71">
        <v>0</v>
      </c>
      <c r="AV31" s="71">
        <v>0</v>
      </c>
      <c r="AX31" s="70">
        <v>29</v>
      </c>
      <c r="AY31" s="70" t="s">
        <v>108</v>
      </c>
      <c r="AZ31" s="71">
        <v>0</v>
      </c>
      <c r="BA31" s="71">
        <v>0</v>
      </c>
      <c r="BB31" s="71">
        <v>0</v>
      </c>
      <c r="BC31" s="71">
        <v>0</v>
      </c>
      <c r="BE31" s="70">
        <v>29</v>
      </c>
      <c r="BF31" s="70" t="s">
        <v>108</v>
      </c>
      <c r="BG31" s="71">
        <v>0</v>
      </c>
      <c r="BH31" s="71">
        <v>0</v>
      </c>
      <c r="BI31" s="71">
        <v>0</v>
      </c>
      <c r="BJ31" s="71">
        <v>0</v>
      </c>
      <c r="BL31" s="70">
        <v>29</v>
      </c>
      <c r="BM31" s="70" t="s">
        <v>108</v>
      </c>
      <c r="BN31" s="71">
        <v>0</v>
      </c>
      <c r="BO31" s="71">
        <v>0</v>
      </c>
      <c r="BP31" s="71">
        <v>0</v>
      </c>
      <c r="BQ31" s="71">
        <v>0</v>
      </c>
      <c r="BS31" s="70">
        <v>29</v>
      </c>
      <c r="BT31" s="70" t="s">
        <v>108</v>
      </c>
      <c r="BU31" s="71">
        <v>0</v>
      </c>
      <c r="BV31" s="71">
        <v>0</v>
      </c>
      <c r="BW31" s="71">
        <v>0</v>
      </c>
      <c r="BX31" s="71">
        <v>0</v>
      </c>
      <c r="BZ31" s="70">
        <v>29</v>
      </c>
      <c r="CA31" s="70" t="s">
        <v>108</v>
      </c>
      <c r="CB31" s="71">
        <v>0</v>
      </c>
      <c r="CC31" s="71">
        <v>0</v>
      </c>
      <c r="CD31" s="71">
        <v>0</v>
      </c>
      <c r="CE31" s="71">
        <v>0</v>
      </c>
      <c r="CG31" s="70">
        <v>29</v>
      </c>
      <c r="CH31" s="70" t="s">
        <v>108</v>
      </c>
      <c r="CI31" s="71">
        <v>0</v>
      </c>
      <c r="CJ31" s="71">
        <v>0</v>
      </c>
      <c r="CK31" s="71">
        <v>0</v>
      </c>
      <c r="CL31" s="71">
        <v>0</v>
      </c>
      <c r="CN31" s="70">
        <v>29</v>
      </c>
      <c r="CO31" s="70" t="s">
        <v>108</v>
      </c>
      <c r="CP31" s="71">
        <v>0</v>
      </c>
      <c r="CQ31" s="71">
        <v>0</v>
      </c>
      <c r="CR31" s="71">
        <v>0</v>
      </c>
      <c r="CS31" s="71">
        <v>0</v>
      </c>
      <c r="CU31" s="70">
        <v>29</v>
      </c>
      <c r="CV31" s="70" t="s">
        <v>108</v>
      </c>
      <c r="CW31" s="71">
        <v>0</v>
      </c>
      <c r="CX31" s="71">
        <v>0</v>
      </c>
      <c r="CY31" s="71">
        <v>0</v>
      </c>
      <c r="CZ31" s="71">
        <v>0</v>
      </c>
      <c r="DB31" s="70">
        <v>29</v>
      </c>
      <c r="DC31" s="70" t="s">
        <v>108</v>
      </c>
      <c r="DD31" s="71">
        <v>0</v>
      </c>
      <c r="DE31" s="71">
        <v>0</v>
      </c>
      <c r="DF31" s="71">
        <v>0</v>
      </c>
      <c r="DG31" s="71">
        <v>0</v>
      </c>
      <c r="DI31" s="70">
        <v>29</v>
      </c>
      <c r="DJ31" s="70" t="s">
        <v>108</v>
      </c>
      <c r="DK31" s="71">
        <v>0</v>
      </c>
      <c r="DL31" s="71">
        <v>0</v>
      </c>
      <c r="DM31" s="71">
        <v>0</v>
      </c>
      <c r="DN31" s="71">
        <v>0</v>
      </c>
      <c r="DP31" s="70">
        <v>29</v>
      </c>
      <c r="DQ31" s="70" t="s">
        <v>108</v>
      </c>
      <c r="DR31" s="71">
        <v>0</v>
      </c>
      <c r="DS31" s="71">
        <v>0</v>
      </c>
      <c r="DT31" s="71">
        <v>0</v>
      </c>
      <c r="DU31" s="71">
        <v>0</v>
      </c>
      <c r="DW31" s="70">
        <v>29</v>
      </c>
      <c r="DX31" s="70" t="s">
        <v>108</v>
      </c>
      <c r="DY31" s="71">
        <v>0</v>
      </c>
      <c r="DZ31" s="71">
        <v>0</v>
      </c>
      <c r="EA31" s="71">
        <v>0</v>
      </c>
      <c r="EB31" s="71">
        <v>0</v>
      </c>
    </row>
    <row r="32" spans="1:132" x14ac:dyDescent="0.35">
      <c r="A32" s="70">
        <v>30</v>
      </c>
      <c r="B32" s="70" t="s">
        <v>109</v>
      </c>
      <c r="C32" s="71">
        <v>0</v>
      </c>
      <c r="D32" s="71">
        <v>51668.7162856461</v>
      </c>
      <c r="E32" s="71">
        <v>213.195167556038</v>
      </c>
      <c r="F32" s="71">
        <v>51881.911453202199</v>
      </c>
      <c r="H32" s="70">
        <v>30</v>
      </c>
      <c r="I32" s="70" t="s">
        <v>109</v>
      </c>
      <c r="J32" s="75">
        <v>0</v>
      </c>
      <c r="K32" s="71">
        <v>11880.1487193591</v>
      </c>
      <c r="L32" s="71">
        <v>3828.96385918537</v>
      </c>
      <c r="M32" s="71">
        <v>15709.1125785445</v>
      </c>
      <c r="O32" s="70">
        <v>30</v>
      </c>
      <c r="P32" s="70" t="s">
        <v>109</v>
      </c>
      <c r="Q32" s="75">
        <v>0</v>
      </c>
      <c r="R32" s="71">
        <v>6231.42247689325</v>
      </c>
      <c r="S32" s="71">
        <v>7136.9567271744099</v>
      </c>
      <c r="T32" s="71">
        <v>13368.3792040677</v>
      </c>
      <c r="V32" s="70">
        <v>30</v>
      </c>
      <c r="W32" s="70" t="s">
        <v>109</v>
      </c>
      <c r="X32" s="71">
        <v>0</v>
      </c>
      <c r="Y32" s="71">
        <v>22300.633793838198</v>
      </c>
      <c r="Z32" s="71">
        <v>2444.2264551120402</v>
      </c>
      <c r="AA32" s="71">
        <v>24744.860248950201</v>
      </c>
      <c r="AC32" s="70">
        <v>30</v>
      </c>
      <c r="AD32" s="70" t="s">
        <v>109</v>
      </c>
      <c r="AE32" s="71">
        <v>0</v>
      </c>
      <c r="AF32" s="71">
        <v>1098.0129882644601</v>
      </c>
      <c r="AG32" s="71">
        <v>1301.74025915938</v>
      </c>
      <c r="AH32" s="71">
        <v>2399.7532474238401</v>
      </c>
      <c r="AJ32" s="70">
        <v>30</v>
      </c>
      <c r="AK32" s="70" t="s">
        <v>109</v>
      </c>
      <c r="AL32" s="71">
        <v>0</v>
      </c>
      <c r="AM32" s="71">
        <v>66.235659524601999</v>
      </c>
      <c r="AN32" s="71">
        <v>23.386733856666801</v>
      </c>
      <c r="AO32" s="71">
        <v>89.622393381268793</v>
      </c>
      <c r="AQ32" s="70">
        <v>30</v>
      </c>
      <c r="AR32" s="70" t="s">
        <v>109</v>
      </c>
      <c r="AS32" s="71">
        <v>0</v>
      </c>
      <c r="AT32" s="71">
        <v>27.904631186478898</v>
      </c>
      <c r="AU32" s="71">
        <v>38.220357226002001</v>
      </c>
      <c r="AV32" s="71">
        <v>66.124988412480903</v>
      </c>
      <c r="AX32" s="70">
        <v>30</v>
      </c>
      <c r="AY32" s="70" t="s">
        <v>109</v>
      </c>
      <c r="AZ32" s="71">
        <v>0</v>
      </c>
      <c r="BA32" s="71">
        <v>66.235659524601999</v>
      </c>
      <c r="BB32" s="71">
        <v>23.386733856666801</v>
      </c>
      <c r="BC32" s="71">
        <v>89.622393381268793</v>
      </c>
      <c r="BE32" s="70">
        <v>30</v>
      </c>
      <c r="BF32" s="70" t="s">
        <v>109</v>
      </c>
      <c r="BG32" s="71">
        <v>0</v>
      </c>
      <c r="BH32" s="71">
        <v>27.904631186478898</v>
      </c>
      <c r="BI32" s="71">
        <v>38.220357226002001</v>
      </c>
      <c r="BJ32" s="71">
        <v>66.124988412480903</v>
      </c>
      <c r="BL32" s="70">
        <v>30</v>
      </c>
      <c r="BM32" s="70" t="s">
        <v>109</v>
      </c>
      <c r="BN32" s="71">
        <v>0</v>
      </c>
      <c r="BO32" s="71">
        <v>134.87700843578801</v>
      </c>
      <c r="BP32" s="71">
        <v>47.622877499990203</v>
      </c>
      <c r="BQ32" s="71">
        <v>182.499885935778</v>
      </c>
      <c r="BS32" s="70">
        <v>30</v>
      </c>
      <c r="BT32" s="70" t="s">
        <v>109</v>
      </c>
      <c r="BU32" s="71">
        <v>0</v>
      </c>
      <c r="BV32" s="71">
        <v>46.2485587439783</v>
      </c>
      <c r="BW32" s="71">
        <v>61.793817202079197</v>
      </c>
      <c r="BX32" s="71">
        <v>108.042375946058</v>
      </c>
      <c r="BZ32" s="70">
        <v>30</v>
      </c>
      <c r="CA32" s="70" t="s">
        <v>109</v>
      </c>
      <c r="CB32" s="71">
        <v>0</v>
      </c>
      <c r="CC32" s="71">
        <v>306.41845449444401</v>
      </c>
      <c r="CD32" s="71">
        <v>95.350903932298806</v>
      </c>
      <c r="CE32" s="71">
        <v>401.769358426743</v>
      </c>
      <c r="CG32" s="70">
        <v>30</v>
      </c>
      <c r="CH32" s="70" t="s">
        <v>109</v>
      </c>
      <c r="CI32" s="71">
        <v>0</v>
      </c>
      <c r="CJ32" s="71">
        <v>80.641177904456598</v>
      </c>
      <c r="CK32" s="71">
        <v>195.68649021165501</v>
      </c>
      <c r="CL32" s="71">
        <v>276.32766811611202</v>
      </c>
      <c r="CN32" s="70">
        <v>30</v>
      </c>
      <c r="CO32" s="70" t="s">
        <v>109</v>
      </c>
      <c r="CP32" s="71">
        <v>0</v>
      </c>
      <c r="CQ32" s="71">
        <v>55.868512410249103</v>
      </c>
      <c r="CR32" s="71">
        <v>19.726262863300601</v>
      </c>
      <c r="CS32" s="71">
        <v>75.594775273549701</v>
      </c>
      <c r="CU32" s="70">
        <v>30</v>
      </c>
      <c r="CV32" s="70" t="s">
        <v>109</v>
      </c>
      <c r="CW32" s="71">
        <v>0</v>
      </c>
      <c r="CX32" s="71">
        <v>22.679852775330001</v>
      </c>
      <c r="CY32" s="71">
        <v>32.742278707049003</v>
      </c>
      <c r="CZ32" s="71">
        <v>55.422131482379001</v>
      </c>
      <c r="DB32" s="70">
        <v>30</v>
      </c>
      <c r="DC32" s="70" t="s">
        <v>109</v>
      </c>
      <c r="DD32" s="71">
        <v>0</v>
      </c>
      <c r="DE32" s="71">
        <v>1502.29110407964</v>
      </c>
      <c r="DF32" s="71">
        <v>90.444019224285896</v>
      </c>
      <c r="DG32" s="71">
        <v>1592.7351233039201</v>
      </c>
      <c r="DI32" s="70">
        <v>30</v>
      </c>
      <c r="DJ32" s="70" t="s">
        <v>109</v>
      </c>
      <c r="DK32" s="71">
        <v>0</v>
      </c>
      <c r="DL32" s="71">
        <v>85.322837286150801</v>
      </c>
      <c r="DM32" s="71">
        <v>119.51715760377</v>
      </c>
      <c r="DN32" s="71">
        <v>204.839994889921</v>
      </c>
      <c r="DP32" s="70">
        <v>30</v>
      </c>
      <c r="DQ32" s="70" t="s">
        <v>109</v>
      </c>
      <c r="DR32" s="71">
        <v>0</v>
      </c>
      <c r="DS32" s="71">
        <v>152.238913916032</v>
      </c>
      <c r="DT32" s="71">
        <v>53.753083881648401</v>
      </c>
      <c r="DU32" s="71">
        <v>205.99199779768</v>
      </c>
      <c r="DW32" s="70">
        <v>30</v>
      </c>
      <c r="DX32" s="70" t="s">
        <v>109</v>
      </c>
      <c r="DY32" s="71">
        <v>0</v>
      </c>
      <c r="DZ32" s="71">
        <v>103.88044546680401</v>
      </c>
      <c r="EA32" s="71">
        <v>93.7245420396399</v>
      </c>
      <c r="EB32" s="71">
        <v>197.60498750644399</v>
      </c>
    </row>
    <row r="33" spans="1:132" x14ac:dyDescent="0.35">
      <c r="A33" s="70">
        <v>31</v>
      </c>
      <c r="B33" s="70" t="s">
        <v>110</v>
      </c>
      <c r="C33" s="71">
        <v>0</v>
      </c>
      <c r="D33" s="71">
        <v>2094.4333163943702</v>
      </c>
      <c r="E33" s="71">
        <v>11.7740148846626</v>
      </c>
      <c r="F33" s="71">
        <v>2106.2073312790299</v>
      </c>
      <c r="H33" s="70">
        <v>31</v>
      </c>
      <c r="I33" s="70" t="s">
        <v>110</v>
      </c>
      <c r="J33" s="75">
        <v>0</v>
      </c>
      <c r="K33" s="71">
        <v>4106.0836552464898</v>
      </c>
      <c r="L33" s="71">
        <v>211.46495395621099</v>
      </c>
      <c r="M33" s="71">
        <v>4317.5486092027004</v>
      </c>
      <c r="O33" s="70">
        <v>31</v>
      </c>
      <c r="P33" s="70" t="s">
        <v>110</v>
      </c>
      <c r="Q33" s="75">
        <v>0</v>
      </c>
      <c r="R33" s="71">
        <v>527.84431479798002</v>
      </c>
      <c r="S33" s="71">
        <v>394.17807833380499</v>
      </c>
      <c r="T33" s="71">
        <v>922.02239313178495</v>
      </c>
      <c r="V33" s="70">
        <v>31</v>
      </c>
      <c r="W33" s="70" t="s">
        <v>110</v>
      </c>
      <c r="X33" s="71">
        <v>0</v>
      </c>
      <c r="Y33" s="71">
        <v>7357.4277780619004</v>
      </c>
      <c r="Z33" s="71">
        <v>134.98676521070001</v>
      </c>
      <c r="AA33" s="71">
        <v>7492.4145432726</v>
      </c>
      <c r="AC33" s="70">
        <v>31</v>
      </c>
      <c r="AD33" s="70" t="s">
        <v>110</v>
      </c>
      <c r="AE33" s="71">
        <v>0</v>
      </c>
      <c r="AF33" s="71">
        <v>59.869359960891998</v>
      </c>
      <c r="AG33" s="71">
        <v>71.896598428771597</v>
      </c>
      <c r="AH33" s="71">
        <v>131.76595838966401</v>
      </c>
      <c r="AJ33" s="70">
        <v>31</v>
      </c>
      <c r="AK33" s="70" t="s">
        <v>110</v>
      </c>
      <c r="AL33" s="71">
        <v>0</v>
      </c>
      <c r="AM33" s="71">
        <v>23.6075242870645</v>
      </c>
      <c r="AN33" s="71">
        <v>1.29161615604794</v>
      </c>
      <c r="AO33" s="71">
        <v>24.899140443112401</v>
      </c>
      <c r="AQ33" s="70">
        <v>31</v>
      </c>
      <c r="AR33" s="70" t="s">
        <v>110</v>
      </c>
      <c r="AS33" s="71">
        <v>0</v>
      </c>
      <c r="AT33" s="71">
        <v>1.17164931592955</v>
      </c>
      <c r="AU33" s="71">
        <v>2.1108555158872999</v>
      </c>
      <c r="AV33" s="71">
        <v>3.2825048318168402</v>
      </c>
      <c r="AX33" s="70">
        <v>31</v>
      </c>
      <c r="AY33" s="70" t="s">
        <v>110</v>
      </c>
      <c r="AZ33" s="71">
        <v>0</v>
      </c>
      <c r="BA33" s="71">
        <v>23.6075242870645</v>
      </c>
      <c r="BB33" s="71">
        <v>1.29161615604794</v>
      </c>
      <c r="BC33" s="71">
        <v>24.899140443112401</v>
      </c>
      <c r="BE33" s="70">
        <v>31</v>
      </c>
      <c r="BF33" s="70" t="s">
        <v>110</v>
      </c>
      <c r="BG33" s="71">
        <v>0</v>
      </c>
      <c r="BH33" s="71">
        <v>1.17164931592955</v>
      </c>
      <c r="BI33" s="71">
        <v>2.1108555158872999</v>
      </c>
      <c r="BJ33" s="71">
        <v>3.2825048318168402</v>
      </c>
      <c r="BL33" s="70">
        <v>31</v>
      </c>
      <c r="BM33" s="70" t="s">
        <v>110</v>
      </c>
      <c r="BN33" s="71">
        <v>0</v>
      </c>
      <c r="BO33" s="71">
        <v>48.0724775033272</v>
      </c>
      <c r="BP33" s="71">
        <v>2.6301440104234399</v>
      </c>
      <c r="BQ33" s="71">
        <v>50.7026215137506</v>
      </c>
      <c r="BS33" s="70">
        <v>31</v>
      </c>
      <c r="BT33" s="70" t="s">
        <v>110</v>
      </c>
      <c r="BU33" s="71">
        <v>0</v>
      </c>
      <c r="BV33" s="71">
        <v>3.8903375090469501</v>
      </c>
      <c r="BW33" s="71">
        <v>3.41283890020904</v>
      </c>
      <c r="BX33" s="71">
        <v>7.3031764092559897</v>
      </c>
      <c r="BZ33" s="70">
        <v>31</v>
      </c>
      <c r="CA33" s="70" t="s">
        <v>110</v>
      </c>
      <c r="CB33" s="71">
        <v>0</v>
      </c>
      <c r="CC33" s="71">
        <v>104.711543189428</v>
      </c>
      <c r="CD33" s="71">
        <v>5.2659796747787198</v>
      </c>
      <c r="CE33" s="71">
        <v>109.97752286420599</v>
      </c>
      <c r="CG33" s="70">
        <v>31</v>
      </c>
      <c r="CH33" s="70" t="s">
        <v>110</v>
      </c>
      <c r="CI33" s="71">
        <v>0</v>
      </c>
      <c r="CJ33" s="71">
        <v>5.9066557722960402</v>
      </c>
      <c r="CK33" s="71">
        <v>10.8079706466422</v>
      </c>
      <c r="CL33" s="71">
        <v>16.714626418938298</v>
      </c>
      <c r="CN33" s="70">
        <v>31</v>
      </c>
      <c r="CO33" s="70" t="s">
        <v>110</v>
      </c>
      <c r="CP33" s="71">
        <v>0</v>
      </c>
      <c r="CQ33" s="71">
        <v>19.912495369918201</v>
      </c>
      <c r="CR33" s="71">
        <v>1.08945353245316</v>
      </c>
      <c r="CS33" s="71">
        <v>21.001948902371399</v>
      </c>
      <c r="CU33" s="70">
        <v>31</v>
      </c>
      <c r="CV33" s="70" t="s">
        <v>110</v>
      </c>
      <c r="CW33" s="71">
        <v>0</v>
      </c>
      <c r="CX33" s="71">
        <v>0.94867592767812903</v>
      </c>
      <c r="CY33" s="71">
        <v>1.8083167272503899</v>
      </c>
      <c r="CZ33" s="71">
        <v>2.75699265492851</v>
      </c>
      <c r="DB33" s="70">
        <v>31</v>
      </c>
      <c r="DC33" s="70" t="s">
        <v>110</v>
      </c>
      <c r="DD33" s="71">
        <v>0</v>
      </c>
      <c r="DE33" s="71">
        <v>140.56940865270599</v>
      </c>
      <c r="DF33" s="71">
        <v>4.9948277721891197</v>
      </c>
      <c r="DG33" s="71">
        <v>145.564236424895</v>
      </c>
      <c r="DI33" s="70">
        <v>31</v>
      </c>
      <c r="DJ33" s="70" t="s">
        <v>110</v>
      </c>
      <c r="DK33" s="71">
        <v>0</v>
      </c>
      <c r="DL33" s="71">
        <v>3.5892071178280802</v>
      </c>
      <c r="DM33" s="71">
        <v>6.6007579903287699</v>
      </c>
      <c r="DN33" s="71">
        <v>10.1899651081568</v>
      </c>
      <c r="DP33" s="70">
        <v>31</v>
      </c>
      <c r="DQ33" s="70" t="s">
        <v>110</v>
      </c>
      <c r="DR33" s="71">
        <v>0</v>
      </c>
      <c r="DS33" s="71">
        <v>54.2605581873026</v>
      </c>
      <c r="DT33" s="71">
        <v>2.9687066182242998</v>
      </c>
      <c r="DU33" s="71">
        <v>57.229264805526903</v>
      </c>
      <c r="DW33" s="70">
        <v>31</v>
      </c>
      <c r="DX33" s="70" t="s">
        <v>110</v>
      </c>
      <c r="DY33" s="71">
        <v>0</v>
      </c>
      <c r="DZ33" s="71">
        <v>7.4072088138762098</v>
      </c>
      <c r="EA33" s="71">
        <v>5.1763340783072902</v>
      </c>
      <c r="EB33" s="71">
        <v>12.5835428921835</v>
      </c>
    </row>
    <row r="34" spans="1:132" x14ac:dyDescent="0.35">
      <c r="A34" s="70">
        <v>32</v>
      </c>
      <c r="B34" s="70" t="s">
        <v>111</v>
      </c>
      <c r="C34" s="71">
        <v>0</v>
      </c>
      <c r="D34" s="71">
        <v>0</v>
      </c>
      <c r="E34" s="71">
        <v>0</v>
      </c>
      <c r="F34" s="71">
        <v>0</v>
      </c>
      <c r="H34" s="70">
        <v>32</v>
      </c>
      <c r="I34" s="70" t="s">
        <v>111</v>
      </c>
      <c r="J34" s="75">
        <v>0</v>
      </c>
      <c r="K34" s="71">
        <v>0</v>
      </c>
      <c r="L34" s="71">
        <v>0</v>
      </c>
      <c r="M34" s="71">
        <v>0</v>
      </c>
      <c r="O34" s="70">
        <v>32</v>
      </c>
      <c r="P34" s="70" t="s">
        <v>111</v>
      </c>
      <c r="Q34" s="75">
        <v>0</v>
      </c>
      <c r="R34" s="71">
        <v>0</v>
      </c>
      <c r="S34" s="71">
        <v>0</v>
      </c>
      <c r="T34" s="71">
        <v>0</v>
      </c>
      <c r="V34" s="70">
        <v>32</v>
      </c>
      <c r="W34" s="70" t="s">
        <v>111</v>
      </c>
      <c r="X34" s="71">
        <v>0</v>
      </c>
      <c r="Y34" s="71">
        <v>0</v>
      </c>
      <c r="Z34" s="71">
        <v>0</v>
      </c>
      <c r="AA34" s="71">
        <v>0</v>
      </c>
      <c r="AC34" s="70">
        <v>32</v>
      </c>
      <c r="AD34" s="70" t="s">
        <v>111</v>
      </c>
      <c r="AE34" s="71">
        <v>0</v>
      </c>
      <c r="AF34" s="71">
        <v>0</v>
      </c>
      <c r="AG34" s="71">
        <v>0</v>
      </c>
      <c r="AH34" s="71">
        <v>0</v>
      </c>
      <c r="AJ34" s="70">
        <v>32</v>
      </c>
      <c r="AK34" s="70" t="s">
        <v>111</v>
      </c>
      <c r="AL34" s="71">
        <v>0</v>
      </c>
      <c r="AM34" s="71">
        <v>0</v>
      </c>
      <c r="AN34" s="71">
        <v>0</v>
      </c>
      <c r="AO34" s="71">
        <v>0</v>
      </c>
      <c r="AQ34" s="70">
        <v>32</v>
      </c>
      <c r="AR34" s="70" t="s">
        <v>111</v>
      </c>
      <c r="AS34" s="71">
        <v>0</v>
      </c>
      <c r="AT34" s="71">
        <v>0</v>
      </c>
      <c r="AU34" s="71">
        <v>0</v>
      </c>
      <c r="AV34" s="71">
        <v>0</v>
      </c>
      <c r="AX34" s="70">
        <v>32</v>
      </c>
      <c r="AY34" s="70" t="s">
        <v>111</v>
      </c>
      <c r="AZ34" s="71">
        <v>0</v>
      </c>
      <c r="BA34" s="71">
        <v>0</v>
      </c>
      <c r="BB34" s="71">
        <v>0</v>
      </c>
      <c r="BC34" s="71">
        <v>0</v>
      </c>
      <c r="BE34" s="70">
        <v>32</v>
      </c>
      <c r="BF34" s="70" t="s">
        <v>111</v>
      </c>
      <c r="BG34" s="71">
        <v>0</v>
      </c>
      <c r="BH34" s="71">
        <v>0</v>
      </c>
      <c r="BI34" s="71">
        <v>0</v>
      </c>
      <c r="BJ34" s="71">
        <v>0</v>
      </c>
      <c r="BL34" s="70">
        <v>32</v>
      </c>
      <c r="BM34" s="70" t="s">
        <v>111</v>
      </c>
      <c r="BN34" s="71">
        <v>0</v>
      </c>
      <c r="BO34" s="71">
        <v>0</v>
      </c>
      <c r="BP34" s="71">
        <v>0</v>
      </c>
      <c r="BQ34" s="71">
        <v>0</v>
      </c>
      <c r="BS34" s="70">
        <v>32</v>
      </c>
      <c r="BT34" s="70" t="s">
        <v>111</v>
      </c>
      <c r="BU34" s="71">
        <v>0</v>
      </c>
      <c r="BV34" s="71">
        <v>0</v>
      </c>
      <c r="BW34" s="71">
        <v>0</v>
      </c>
      <c r="BX34" s="71">
        <v>0</v>
      </c>
      <c r="BZ34" s="70">
        <v>32</v>
      </c>
      <c r="CA34" s="70" t="s">
        <v>111</v>
      </c>
      <c r="CB34" s="71">
        <v>0</v>
      </c>
      <c r="CC34" s="71">
        <v>0</v>
      </c>
      <c r="CD34" s="71">
        <v>0</v>
      </c>
      <c r="CE34" s="71">
        <v>0</v>
      </c>
      <c r="CG34" s="70">
        <v>32</v>
      </c>
      <c r="CH34" s="70" t="s">
        <v>111</v>
      </c>
      <c r="CI34" s="71">
        <v>0</v>
      </c>
      <c r="CJ34" s="71">
        <v>0</v>
      </c>
      <c r="CK34" s="71">
        <v>0</v>
      </c>
      <c r="CL34" s="71">
        <v>0</v>
      </c>
      <c r="CN34" s="70">
        <v>32</v>
      </c>
      <c r="CO34" s="70" t="s">
        <v>111</v>
      </c>
      <c r="CP34" s="71">
        <v>0</v>
      </c>
      <c r="CQ34" s="71">
        <v>0</v>
      </c>
      <c r="CR34" s="71">
        <v>0</v>
      </c>
      <c r="CS34" s="71">
        <v>0</v>
      </c>
      <c r="CU34" s="70">
        <v>32</v>
      </c>
      <c r="CV34" s="70" t="s">
        <v>111</v>
      </c>
      <c r="CW34" s="71">
        <v>0</v>
      </c>
      <c r="CX34" s="71">
        <v>0</v>
      </c>
      <c r="CY34" s="71">
        <v>0</v>
      </c>
      <c r="CZ34" s="71">
        <v>0</v>
      </c>
      <c r="DB34" s="70">
        <v>32</v>
      </c>
      <c r="DC34" s="70" t="s">
        <v>111</v>
      </c>
      <c r="DD34" s="71">
        <v>0</v>
      </c>
      <c r="DE34" s="71">
        <v>0</v>
      </c>
      <c r="DF34" s="71">
        <v>0</v>
      </c>
      <c r="DG34" s="71">
        <v>0</v>
      </c>
      <c r="DI34" s="70">
        <v>32</v>
      </c>
      <c r="DJ34" s="70" t="s">
        <v>111</v>
      </c>
      <c r="DK34" s="71">
        <v>0</v>
      </c>
      <c r="DL34" s="71">
        <v>0</v>
      </c>
      <c r="DM34" s="71">
        <v>0</v>
      </c>
      <c r="DN34" s="71">
        <v>0</v>
      </c>
      <c r="DP34" s="70">
        <v>32</v>
      </c>
      <c r="DQ34" s="70" t="s">
        <v>111</v>
      </c>
      <c r="DR34" s="71">
        <v>0</v>
      </c>
      <c r="DS34" s="71">
        <v>0</v>
      </c>
      <c r="DT34" s="71">
        <v>0</v>
      </c>
      <c r="DU34" s="71">
        <v>0</v>
      </c>
      <c r="DW34" s="70">
        <v>32</v>
      </c>
      <c r="DX34" s="70" t="s">
        <v>111</v>
      </c>
      <c r="DY34" s="71">
        <v>0</v>
      </c>
      <c r="DZ34" s="71">
        <v>0</v>
      </c>
      <c r="EA34" s="71">
        <v>0</v>
      </c>
      <c r="EB34" s="71">
        <v>0</v>
      </c>
    </row>
    <row r="35" spans="1:132" x14ac:dyDescent="0.35">
      <c r="A35" s="70">
        <v>33</v>
      </c>
      <c r="B35" s="70" t="s">
        <v>112</v>
      </c>
      <c r="C35" s="71">
        <v>0</v>
      </c>
      <c r="D35" s="71">
        <v>0</v>
      </c>
      <c r="E35" s="71">
        <v>0</v>
      </c>
      <c r="F35" s="71">
        <v>0</v>
      </c>
      <c r="H35" s="70">
        <v>33</v>
      </c>
      <c r="I35" s="70" t="s">
        <v>112</v>
      </c>
      <c r="J35" s="75">
        <v>0</v>
      </c>
      <c r="K35" s="71">
        <v>0</v>
      </c>
      <c r="L35" s="71">
        <v>0</v>
      </c>
      <c r="M35" s="71">
        <v>0</v>
      </c>
      <c r="O35" s="70">
        <v>33</v>
      </c>
      <c r="P35" s="70" t="s">
        <v>112</v>
      </c>
      <c r="Q35" s="75">
        <v>0</v>
      </c>
      <c r="R35" s="71">
        <v>0</v>
      </c>
      <c r="S35" s="71">
        <v>0</v>
      </c>
      <c r="T35" s="71">
        <v>0</v>
      </c>
      <c r="V35" s="70">
        <v>33</v>
      </c>
      <c r="W35" s="70" t="s">
        <v>112</v>
      </c>
      <c r="X35" s="71">
        <v>0</v>
      </c>
      <c r="Y35" s="71">
        <v>0</v>
      </c>
      <c r="Z35" s="71">
        <v>0</v>
      </c>
      <c r="AA35" s="71">
        <v>0</v>
      </c>
      <c r="AC35" s="70">
        <v>33</v>
      </c>
      <c r="AD35" s="70" t="s">
        <v>112</v>
      </c>
      <c r="AE35" s="71">
        <v>0</v>
      </c>
      <c r="AF35" s="71">
        <v>0</v>
      </c>
      <c r="AG35" s="71">
        <v>0</v>
      </c>
      <c r="AH35" s="71">
        <v>0</v>
      </c>
      <c r="AJ35" s="70">
        <v>33</v>
      </c>
      <c r="AK35" s="70" t="s">
        <v>112</v>
      </c>
      <c r="AL35" s="71">
        <v>0</v>
      </c>
      <c r="AM35" s="71">
        <v>0</v>
      </c>
      <c r="AN35" s="71">
        <v>0</v>
      </c>
      <c r="AO35" s="71">
        <v>0</v>
      </c>
      <c r="AQ35" s="70">
        <v>33</v>
      </c>
      <c r="AR35" s="70" t="s">
        <v>112</v>
      </c>
      <c r="AS35" s="71">
        <v>0</v>
      </c>
      <c r="AT35" s="71">
        <v>0</v>
      </c>
      <c r="AU35" s="71">
        <v>0</v>
      </c>
      <c r="AV35" s="71">
        <v>0</v>
      </c>
      <c r="AX35" s="70">
        <v>33</v>
      </c>
      <c r="AY35" s="70" t="s">
        <v>112</v>
      </c>
      <c r="AZ35" s="71">
        <v>0</v>
      </c>
      <c r="BA35" s="71">
        <v>0</v>
      </c>
      <c r="BB35" s="71">
        <v>0</v>
      </c>
      <c r="BC35" s="71">
        <v>0</v>
      </c>
      <c r="BE35" s="70">
        <v>33</v>
      </c>
      <c r="BF35" s="70" t="s">
        <v>112</v>
      </c>
      <c r="BG35" s="71">
        <v>0</v>
      </c>
      <c r="BH35" s="71">
        <v>0</v>
      </c>
      <c r="BI35" s="71">
        <v>0</v>
      </c>
      <c r="BJ35" s="71">
        <v>0</v>
      </c>
      <c r="BL35" s="70">
        <v>33</v>
      </c>
      <c r="BM35" s="70" t="s">
        <v>112</v>
      </c>
      <c r="BN35" s="71">
        <v>0</v>
      </c>
      <c r="BO35" s="71">
        <v>0</v>
      </c>
      <c r="BP35" s="71">
        <v>0</v>
      </c>
      <c r="BQ35" s="71">
        <v>0</v>
      </c>
      <c r="BS35" s="70">
        <v>33</v>
      </c>
      <c r="BT35" s="70" t="s">
        <v>112</v>
      </c>
      <c r="BU35" s="71">
        <v>0</v>
      </c>
      <c r="BV35" s="71">
        <v>0</v>
      </c>
      <c r="BW35" s="71">
        <v>0</v>
      </c>
      <c r="BX35" s="71">
        <v>0</v>
      </c>
      <c r="BZ35" s="70">
        <v>33</v>
      </c>
      <c r="CA35" s="70" t="s">
        <v>112</v>
      </c>
      <c r="CB35" s="71">
        <v>0</v>
      </c>
      <c r="CC35" s="71">
        <v>0</v>
      </c>
      <c r="CD35" s="71">
        <v>0</v>
      </c>
      <c r="CE35" s="71">
        <v>0</v>
      </c>
      <c r="CG35" s="70">
        <v>33</v>
      </c>
      <c r="CH35" s="70" t="s">
        <v>112</v>
      </c>
      <c r="CI35" s="71">
        <v>0</v>
      </c>
      <c r="CJ35" s="71">
        <v>0</v>
      </c>
      <c r="CK35" s="71">
        <v>0</v>
      </c>
      <c r="CL35" s="71">
        <v>0</v>
      </c>
      <c r="CN35" s="70">
        <v>33</v>
      </c>
      <c r="CO35" s="70" t="s">
        <v>112</v>
      </c>
      <c r="CP35" s="71">
        <v>0</v>
      </c>
      <c r="CQ35" s="71">
        <v>0</v>
      </c>
      <c r="CR35" s="71">
        <v>0</v>
      </c>
      <c r="CS35" s="71">
        <v>0</v>
      </c>
      <c r="CU35" s="70">
        <v>33</v>
      </c>
      <c r="CV35" s="70" t="s">
        <v>112</v>
      </c>
      <c r="CW35" s="71">
        <v>0</v>
      </c>
      <c r="CX35" s="71">
        <v>0</v>
      </c>
      <c r="CY35" s="71">
        <v>0</v>
      </c>
      <c r="CZ35" s="71">
        <v>0</v>
      </c>
      <c r="DB35" s="70">
        <v>33</v>
      </c>
      <c r="DC35" s="70" t="s">
        <v>112</v>
      </c>
      <c r="DD35" s="71">
        <v>0</v>
      </c>
      <c r="DE35" s="71">
        <v>0</v>
      </c>
      <c r="DF35" s="71">
        <v>0</v>
      </c>
      <c r="DG35" s="71">
        <v>0</v>
      </c>
      <c r="DI35" s="70">
        <v>33</v>
      </c>
      <c r="DJ35" s="70" t="s">
        <v>112</v>
      </c>
      <c r="DK35" s="71">
        <v>0</v>
      </c>
      <c r="DL35" s="71">
        <v>0</v>
      </c>
      <c r="DM35" s="71">
        <v>0</v>
      </c>
      <c r="DN35" s="71">
        <v>0</v>
      </c>
      <c r="DP35" s="70">
        <v>33</v>
      </c>
      <c r="DQ35" s="70" t="s">
        <v>112</v>
      </c>
      <c r="DR35" s="71">
        <v>0</v>
      </c>
      <c r="DS35" s="71">
        <v>0</v>
      </c>
      <c r="DT35" s="71">
        <v>0</v>
      </c>
      <c r="DU35" s="71">
        <v>0</v>
      </c>
      <c r="DW35" s="70">
        <v>33</v>
      </c>
      <c r="DX35" s="70" t="s">
        <v>112</v>
      </c>
      <c r="DY35" s="71">
        <v>0</v>
      </c>
      <c r="DZ35" s="71">
        <v>0</v>
      </c>
      <c r="EA35" s="71">
        <v>0</v>
      </c>
      <c r="EB35" s="71">
        <v>0</v>
      </c>
    </row>
    <row r="36" spans="1:132" x14ac:dyDescent="0.35">
      <c r="A36" s="70">
        <v>34</v>
      </c>
      <c r="B36" s="70" t="s">
        <v>113</v>
      </c>
      <c r="C36" s="71">
        <v>0</v>
      </c>
      <c r="D36" s="71">
        <v>0</v>
      </c>
      <c r="E36" s="71">
        <v>0</v>
      </c>
      <c r="F36" s="71">
        <v>0</v>
      </c>
      <c r="H36" s="70">
        <v>34</v>
      </c>
      <c r="I36" s="70" t="s">
        <v>113</v>
      </c>
      <c r="J36" s="75">
        <v>0</v>
      </c>
      <c r="K36" s="71">
        <v>0</v>
      </c>
      <c r="L36" s="71">
        <v>0</v>
      </c>
      <c r="M36" s="71">
        <v>0</v>
      </c>
      <c r="O36" s="70">
        <v>34</v>
      </c>
      <c r="P36" s="70" t="s">
        <v>113</v>
      </c>
      <c r="Q36" s="75">
        <v>0</v>
      </c>
      <c r="R36" s="71">
        <v>0</v>
      </c>
      <c r="S36" s="71">
        <v>0</v>
      </c>
      <c r="T36" s="71">
        <v>0</v>
      </c>
      <c r="V36" s="70">
        <v>34</v>
      </c>
      <c r="W36" s="70" t="s">
        <v>113</v>
      </c>
      <c r="X36" s="71">
        <v>0</v>
      </c>
      <c r="Y36" s="71">
        <v>0</v>
      </c>
      <c r="Z36" s="71">
        <v>0</v>
      </c>
      <c r="AA36" s="71">
        <v>0</v>
      </c>
      <c r="AC36" s="70">
        <v>34</v>
      </c>
      <c r="AD36" s="70" t="s">
        <v>113</v>
      </c>
      <c r="AE36" s="71">
        <v>0</v>
      </c>
      <c r="AF36" s="71">
        <v>0</v>
      </c>
      <c r="AG36" s="71">
        <v>0</v>
      </c>
      <c r="AH36" s="71">
        <v>0</v>
      </c>
      <c r="AJ36" s="70">
        <v>34</v>
      </c>
      <c r="AK36" s="70" t="s">
        <v>113</v>
      </c>
      <c r="AL36" s="71">
        <v>0</v>
      </c>
      <c r="AM36" s="71">
        <v>0</v>
      </c>
      <c r="AN36" s="71">
        <v>0</v>
      </c>
      <c r="AO36" s="71">
        <v>0</v>
      </c>
      <c r="AQ36" s="70">
        <v>34</v>
      </c>
      <c r="AR36" s="70" t="s">
        <v>113</v>
      </c>
      <c r="AS36" s="71">
        <v>0</v>
      </c>
      <c r="AT36" s="71">
        <v>0</v>
      </c>
      <c r="AU36" s="71">
        <v>0</v>
      </c>
      <c r="AV36" s="71">
        <v>0</v>
      </c>
      <c r="AX36" s="70">
        <v>34</v>
      </c>
      <c r="AY36" s="70" t="s">
        <v>113</v>
      </c>
      <c r="AZ36" s="71">
        <v>0</v>
      </c>
      <c r="BA36" s="71">
        <v>0</v>
      </c>
      <c r="BB36" s="71">
        <v>0</v>
      </c>
      <c r="BC36" s="71">
        <v>0</v>
      </c>
      <c r="BE36" s="70">
        <v>34</v>
      </c>
      <c r="BF36" s="70" t="s">
        <v>113</v>
      </c>
      <c r="BG36" s="71">
        <v>0</v>
      </c>
      <c r="BH36" s="71">
        <v>0</v>
      </c>
      <c r="BI36" s="71">
        <v>0</v>
      </c>
      <c r="BJ36" s="71">
        <v>0</v>
      </c>
      <c r="BL36" s="70">
        <v>34</v>
      </c>
      <c r="BM36" s="70" t="s">
        <v>113</v>
      </c>
      <c r="BN36" s="71">
        <v>0</v>
      </c>
      <c r="BO36" s="71">
        <v>0</v>
      </c>
      <c r="BP36" s="71">
        <v>0</v>
      </c>
      <c r="BQ36" s="71">
        <v>0</v>
      </c>
      <c r="BS36" s="70">
        <v>34</v>
      </c>
      <c r="BT36" s="70" t="s">
        <v>113</v>
      </c>
      <c r="BU36" s="71">
        <v>0</v>
      </c>
      <c r="BV36" s="71">
        <v>0</v>
      </c>
      <c r="BW36" s="71">
        <v>0</v>
      </c>
      <c r="BX36" s="71">
        <v>0</v>
      </c>
      <c r="BZ36" s="70">
        <v>34</v>
      </c>
      <c r="CA36" s="70" t="s">
        <v>113</v>
      </c>
      <c r="CB36" s="71">
        <v>0</v>
      </c>
      <c r="CC36" s="71">
        <v>0</v>
      </c>
      <c r="CD36" s="71">
        <v>0</v>
      </c>
      <c r="CE36" s="71">
        <v>0</v>
      </c>
      <c r="CG36" s="70">
        <v>34</v>
      </c>
      <c r="CH36" s="70" t="s">
        <v>113</v>
      </c>
      <c r="CI36" s="71">
        <v>0</v>
      </c>
      <c r="CJ36" s="71">
        <v>0</v>
      </c>
      <c r="CK36" s="71">
        <v>0</v>
      </c>
      <c r="CL36" s="71">
        <v>0</v>
      </c>
      <c r="CN36" s="70">
        <v>34</v>
      </c>
      <c r="CO36" s="70" t="s">
        <v>113</v>
      </c>
      <c r="CP36" s="71">
        <v>0</v>
      </c>
      <c r="CQ36" s="71">
        <v>0</v>
      </c>
      <c r="CR36" s="71">
        <v>0</v>
      </c>
      <c r="CS36" s="71">
        <v>0</v>
      </c>
      <c r="CU36" s="70">
        <v>34</v>
      </c>
      <c r="CV36" s="70" t="s">
        <v>113</v>
      </c>
      <c r="CW36" s="71">
        <v>0</v>
      </c>
      <c r="CX36" s="71">
        <v>0</v>
      </c>
      <c r="CY36" s="71">
        <v>0</v>
      </c>
      <c r="CZ36" s="71">
        <v>0</v>
      </c>
      <c r="DB36" s="70">
        <v>34</v>
      </c>
      <c r="DC36" s="70" t="s">
        <v>113</v>
      </c>
      <c r="DD36" s="71">
        <v>0</v>
      </c>
      <c r="DE36" s="71">
        <v>0</v>
      </c>
      <c r="DF36" s="71">
        <v>0</v>
      </c>
      <c r="DG36" s="71">
        <v>0</v>
      </c>
      <c r="DI36" s="70">
        <v>34</v>
      </c>
      <c r="DJ36" s="70" t="s">
        <v>113</v>
      </c>
      <c r="DK36" s="71">
        <v>0</v>
      </c>
      <c r="DL36" s="71">
        <v>0</v>
      </c>
      <c r="DM36" s="71">
        <v>0</v>
      </c>
      <c r="DN36" s="71">
        <v>0</v>
      </c>
      <c r="DP36" s="70">
        <v>34</v>
      </c>
      <c r="DQ36" s="70" t="s">
        <v>113</v>
      </c>
      <c r="DR36" s="71">
        <v>0</v>
      </c>
      <c r="DS36" s="71">
        <v>0</v>
      </c>
      <c r="DT36" s="71">
        <v>0</v>
      </c>
      <c r="DU36" s="71">
        <v>0</v>
      </c>
      <c r="DW36" s="70">
        <v>34</v>
      </c>
      <c r="DX36" s="70" t="s">
        <v>113</v>
      </c>
      <c r="DY36" s="71">
        <v>0</v>
      </c>
      <c r="DZ36" s="71">
        <v>0</v>
      </c>
      <c r="EA36" s="71">
        <v>0</v>
      </c>
      <c r="EB36" s="71">
        <v>0</v>
      </c>
    </row>
    <row r="37" spans="1:132" x14ac:dyDescent="0.35">
      <c r="A37" s="70">
        <v>35</v>
      </c>
      <c r="B37" s="70" t="s">
        <v>114</v>
      </c>
      <c r="C37" s="71">
        <v>0</v>
      </c>
      <c r="D37" s="71">
        <v>0</v>
      </c>
      <c r="E37" s="71">
        <v>0</v>
      </c>
      <c r="F37" s="71">
        <v>0</v>
      </c>
      <c r="H37" s="70">
        <v>35</v>
      </c>
      <c r="I37" s="70" t="s">
        <v>114</v>
      </c>
      <c r="J37" s="75">
        <v>0</v>
      </c>
      <c r="K37" s="71">
        <v>0</v>
      </c>
      <c r="L37" s="71">
        <v>0</v>
      </c>
      <c r="M37" s="71">
        <v>0</v>
      </c>
      <c r="O37" s="70">
        <v>35</v>
      </c>
      <c r="P37" s="70" t="s">
        <v>114</v>
      </c>
      <c r="Q37" s="75">
        <v>0</v>
      </c>
      <c r="R37" s="71">
        <v>0</v>
      </c>
      <c r="S37" s="71">
        <v>0</v>
      </c>
      <c r="T37" s="71">
        <v>0</v>
      </c>
      <c r="V37" s="70">
        <v>35</v>
      </c>
      <c r="W37" s="70" t="s">
        <v>114</v>
      </c>
      <c r="X37" s="71">
        <v>0</v>
      </c>
      <c r="Y37" s="71">
        <v>0</v>
      </c>
      <c r="Z37" s="71">
        <v>0</v>
      </c>
      <c r="AA37" s="71">
        <v>0</v>
      </c>
      <c r="AC37" s="70">
        <v>35</v>
      </c>
      <c r="AD37" s="70" t="s">
        <v>114</v>
      </c>
      <c r="AE37" s="71">
        <v>0</v>
      </c>
      <c r="AF37" s="71">
        <v>0</v>
      </c>
      <c r="AG37" s="71">
        <v>0</v>
      </c>
      <c r="AH37" s="71">
        <v>0</v>
      </c>
      <c r="AJ37" s="70">
        <v>35</v>
      </c>
      <c r="AK37" s="70" t="s">
        <v>114</v>
      </c>
      <c r="AL37" s="71">
        <v>0</v>
      </c>
      <c r="AM37" s="71">
        <v>0</v>
      </c>
      <c r="AN37" s="71">
        <v>0</v>
      </c>
      <c r="AO37" s="71">
        <v>0</v>
      </c>
      <c r="AQ37" s="70">
        <v>35</v>
      </c>
      <c r="AR37" s="70" t="s">
        <v>114</v>
      </c>
      <c r="AS37" s="71">
        <v>0</v>
      </c>
      <c r="AT37" s="71">
        <v>0</v>
      </c>
      <c r="AU37" s="71">
        <v>0</v>
      </c>
      <c r="AV37" s="71">
        <v>0</v>
      </c>
      <c r="AX37" s="70">
        <v>35</v>
      </c>
      <c r="AY37" s="70" t="s">
        <v>114</v>
      </c>
      <c r="AZ37" s="71">
        <v>0</v>
      </c>
      <c r="BA37" s="71">
        <v>0</v>
      </c>
      <c r="BB37" s="71">
        <v>0</v>
      </c>
      <c r="BC37" s="71">
        <v>0</v>
      </c>
      <c r="BE37" s="70">
        <v>35</v>
      </c>
      <c r="BF37" s="70" t="s">
        <v>114</v>
      </c>
      <c r="BG37" s="71">
        <v>0</v>
      </c>
      <c r="BH37" s="71">
        <v>0</v>
      </c>
      <c r="BI37" s="71">
        <v>0</v>
      </c>
      <c r="BJ37" s="71">
        <v>0</v>
      </c>
      <c r="BL37" s="70">
        <v>35</v>
      </c>
      <c r="BM37" s="70" t="s">
        <v>114</v>
      </c>
      <c r="BN37" s="71">
        <v>0</v>
      </c>
      <c r="BO37" s="71">
        <v>0</v>
      </c>
      <c r="BP37" s="71">
        <v>0</v>
      </c>
      <c r="BQ37" s="71">
        <v>0</v>
      </c>
      <c r="BS37" s="70">
        <v>35</v>
      </c>
      <c r="BT37" s="70" t="s">
        <v>114</v>
      </c>
      <c r="BU37" s="71">
        <v>0</v>
      </c>
      <c r="BV37" s="71">
        <v>0</v>
      </c>
      <c r="BW37" s="71">
        <v>0</v>
      </c>
      <c r="BX37" s="71">
        <v>0</v>
      </c>
      <c r="BZ37" s="70">
        <v>35</v>
      </c>
      <c r="CA37" s="70" t="s">
        <v>114</v>
      </c>
      <c r="CB37" s="71">
        <v>0</v>
      </c>
      <c r="CC37" s="71">
        <v>0</v>
      </c>
      <c r="CD37" s="71">
        <v>0</v>
      </c>
      <c r="CE37" s="71">
        <v>0</v>
      </c>
      <c r="CG37" s="70">
        <v>35</v>
      </c>
      <c r="CH37" s="70" t="s">
        <v>114</v>
      </c>
      <c r="CI37" s="71">
        <v>0</v>
      </c>
      <c r="CJ37" s="71">
        <v>0</v>
      </c>
      <c r="CK37" s="71">
        <v>0</v>
      </c>
      <c r="CL37" s="71">
        <v>0</v>
      </c>
      <c r="CN37" s="70">
        <v>35</v>
      </c>
      <c r="CO37" s="70" t="s">
        <v>114</v>
      </c>
      <c r="CP37" s="71">
        <v>0</v>
      </c>
      <c r="CQ37" s="71">
        <v>0</v>
      </c>
      <c r="CR37" s="71">
        <v>0</v>
      </c>
      <c r="CS37" s="71">
        <v>0</v>
      </c>
      <c r="CU37" s="70">
        <v>35</v>
      </c>
      <c r="CV37" s="70" t="s">
        <v>114</v>
      </c>
      <c r="CW37" s="71">
        <v>0</v>
      </c>
      <c r="CX37" s="71">
        <v>0</v>
      </c>
      <c r="CY37" s="71">
        <v>0</v>
      </c>
      <c r="CZ37" s="71">
        <v>0</v>
      </c>
      <c r="DB37" s="70">
        <v>35</v>
      </c>
      <c r="DC37" s="70" t="s">
        <v>114</v>
      </c>
      <c r="DD37" s="71">
        <v>0</v>
      </c>
      <c r="DE37" s="71">
        <v>0</v>
      </c>
      <c r="DF37" s="71">
        <v>0</v>
      </c>
      <c r="DG37" s="71">
        <v>0</v>
      </c>
      <c r="DI37" s="70">
        <v>35</v>
      </c>
      <c r="DJ37" s="70" t="s">
        <v>114</v>
      </c>
      <c r="DK37" s="71">
        <v>0</v>
      </c>
      <c r="DL37" s="71">
        <v>0</v>
      </c>
      <c r="DM37" s="71">
        <v>0</v>
      </c>
      <c r="DN37" s="71">
        <v>0</v>
      </c>
      <c r="DP37" s="70">
        <v>35</v>
      </c>
      <c r="DQ37" s="70" t="s">
        <v>114</v>
      </c>
      <c r="DR37" s="71">
        <v>0</v>
      </c>
      <c r="DS37" s="71">
        <v>0</v>
      </c>
      <c r="DT37" s="71">
        <v>0</v>
      </c>
      <c r="DU37" s="71">
        <v>0</v>
      </c>
      <c r="DW37" s="70">
        <v>35</v>
      </c>
      <c r="DX37" s="70" t="s">
        <v>114</v>
      </c>
      <c r="DY37" s="71">
        <v>0</v>
      </c>
      <c r="DZ37" s="71">
        <v>0</v>
      </c>
      <c r="EA37" s="71">
        <v>0</v>
      </c>
      <c r="EB37" s="71">
        <v>0</v>
      </c>
    </row>
    <row r="38" spans="1:132" x14ac:dyDescent="0.35">
      <c r="A38" s="70">
        <v>36</v>
      </c>
      <c r="B38" s="70" t="s">
        <v>115</v>
      </c>
      <c r="C38" s="71">
        <v>0</v>
      </c>
      <c r="D38" s="71">
        <v>0</v>
      </c>
      <c r="E38" s="71">
        <v>0</v>
      </c>
      <c r="F38" s="71">
        <v>0</v>
      </c>
      <c r="H38" s="70">
        <v>36</v>
      </c>
      <c r="I38" s="70" t="s">
        <v>115</v>
      </c>
      <c r="J38" s="75">
        <v>0</v>
      </c>
      <c r="K38" s="71">
        <v>0</v>
      </c>
      <c r="L38" s="71">
        <v>0</v>
      </c>
      <c r="M38" s="71">
        <v>0</v>
      </c>
      <c r="O38" s="70">
        <v>36</v>
      </c>
      <c r="P38" s="70" t="s">
        <v>115</v>
      </c>
      <c r="Q38" s="75">
        <v>0</v>
      </c>
      <c r="R38" s="71">
        <v>0</v>
      </c>
      <c r="S38" s="71">
        <v>0</v>
      </c>
      <c r="T38" s="71">
        <v>0</v>
      </c>
      <c r="V38" s="70">
        <v>36</v>
      </c>
      <c r="W38" s="70" t="s">
        <v>115</v>
      </c>
      <c r="X38" s="71">
        <v>0</v>
      </c>
      <c r="Y38" s="71">
        <v>0</v>
      </c>
      <c r="Z38" s="71">
        <v>0</v>
      </c>
      <c r="AA38" s="71">
        <v>0</v>
      </c>
      <c r="AC38" s="70">
        <v>36</v>
      </c>
      <c r="AD38" s="70" t="s">
        <v>115</v>
      </c>
      <c r="AE38" s="71">
        <v>0</v>
      </c>
      <c r="AF38" s="71">
        <v>0</v>
      </c>
      <c r="AG38" s="71">
        <v>0</v>
      </c>
      <c r="AH38" s="71">
        <v>0</v>
      </c>
      <c r="AJ38" s="70">
        <v>36</v>
      </c>
      <c r="AK38" s="70" t="s">
        <v>115</v>
      </c>
      <c r="AL38" s="71">
        <v>0</v>
      </c>
      <c r="AM38" s="71">
        <v>0</v>
      </c>
      <c r="AN38" s="71">
        <v>0</v>
      </c>
      <c r="AO38" s="71">
        <v>0</v>
      </c>
      <c r="AQ38" s="70">
        <v>36</v>
      </c>
      <c r="AR38" s="70" t="s">
        <v>115</v>
      </c>
      <c r="AS38" s="71">
        <v>0</v>
      </c>
      <c r="AT38" s="71">
        <v>0</v>
      </c>
      <c r="AU38" s="71">
        <v>0</v>
      </c>
      <c r="AV38" s="71">
        <v>0</v>
      </c>
      <c r="AX38" s="70">
        <v>36</v>
      </c>
      <c r="AY38" s="70" t="s">
        <v>115</v>
      </c>
      <c r="AZ38" s="71">
        <v>0</v>
      </c>
      <c r="BA38" s="71">
        <v>0</v>
      </c>
      <c r="BB38" s="71">
        <v>0</v>
      </c>
      <c r="BC38" s="71">
        <v>0</v>
      </c>
      <c r="BE38" s="70">
        <v>36</v>
      </c>
      <c r="BF38" s="70" t="s">
        <v>115</v>
      </c>
      <c r="BG38" s="71">
        <v>0</v>
      </c>
      <c r="BH38" s="71">
        <v>0</v>
      </c>
      <c r="BI38" s="71">
        <v>0</v>
      </c>
      <c r="BJ38" s="71">
        <v>0</v>
      </c>
      <c r="BL38" s="70">
        <v>36</v>
      </c>
      <c r="BM38" s="70" t="s">
        <v>115</v>
      </c>
      <c r="BN38" s="71">
        <v>0</v>
      </c>
      <c r="BO38" s="71">
        <v>0</v>
      </c>
      <c r="BP38" s="71">
        <v>0</v>
      </c>
      <c r="BQ38" s="71">
        <v>0</v>
      </c>
      <c r="BS38" s="70">
        <v>36</v>
      </c>
      <c r="BT38" s="70" t="s">
        <v>115</v>
      </c>
      <c r="BU38" s="71">
        <v>0</v>
      </c>
      <c r="BV38" s="71">
        <v>0</v>
      </c>
      <c r="BW38" s="71">
        <v>0</v>
      </c>
      <c r="BX38" s="71">
        <v>0</v>
      </c>
      <c r="BZ38" s="70">
        <v>36</v>
      </c>
      <c r="CA38" s="70" t="s">
        <v>115</v>
      </c>
      <c r="CB38" s="71">
        <v>0</v>
      </c>
      <c r="CC38" s="71">
        <v>0</v>
      </c>
      <c r="CD38" s="71">
        <v>0</v>
      </c>
      <c r="CE38" s="71">
        <v>0</v>
      </c>
      <c r="CG38" s="70">
        <v>36</v>
      </c>
      <c r="CH38" s="70" t="s">
        <v>115</v>
      </c>
      <c r="CI38" s="71">
        <v>0</v>
      </c>
      <c r="CJ38" s="71">
        <v>0</v>
      </c>
      <c r="CK38" s="71">
        <v>0</v>
      </c>
      <c r="CL38" s="71">
        <v>0</v>
      </c>
      <c r="CN38" s="70">
        <v>36</v>
      </c>
      <c r="CO38" s="70" t="s">
        <v>115</v>
      </c>
      <c r="CP38" s="71">
        <v>0</v>
      </c>
      <c r="CQ38" s="71">
        <v>0</v>
      </c>
      <c r="CR38" s="71">
        <v>0</v>
      </c>
      <c r="CS38" s="71">
        <v>0</v>
      </c>
      <c r="CU38" s="70">
        <v>36</v>
      </c>
      <c r="CV38" s="70" t="s">
        <v>115</v>
      </c>
      <c r="CW38" s="71">
        <v>0</v>
      </c>
      <c r="CX38" s="71">
        <v>0</v>
      </c>
      <c r="CY38" s="71">
        <v>0</v>
      </c>
      <c r="CZ38" s="71">
        <v>0</v>
      </c>
      <c r="DB38" s="70">
        <v>36</v>
      </c>
      <c r="DC38" s="70" t="s">
        <v>115</v>
      </c>
      <c r="DD38" s="71">
        <v>0</v>
      </c>
      <c r="DE38" s="71">
        <v>0</v>
      </c>
      <c r="DF38" s="71">
        <v>0</v>
      </c>
      <c r="DG38" s="71">
        <v>0</v>
      </c>
      <c r="DI38" s="70">
        <v>36</v>
      </c>
      <c r="DJ38" s="70" t="s">
        <v>115</v>
      </c>
      <c r="DK38" s="71">
        <v>0</v>
      </c>
      <c r="DL38" s="71">
        <v>0</v>
      </c>
      <c r="DM38" s="71">
        <v>0</v>
      </c>
      <c r="DN38" s="71">
        <v>0</v>
      </c>
      <c r="DP38" s="70">
        <v>36</v>
      </c>
      <c r="DQ38" s="70" t="s">
        <v>115</v>
      </c>
      <c r="DR38" s="71">
        <v>0</v>
      </c>
      <c r="DS38" s="71">
        <v>0</v>
      </c>
      <c r="DT38" s="71">
        <v>0</v>
      </c>
      <c r="DU38" s="71">
        <v>0</v>
      </c>
      <c r="DW38" s="70">
        <v>36</v>
      </c>
      <c r="DX38" s="70" t="s">
        <v>115</v>
      </c>
      <c r="DY38" s="71">
        <v>0</v>
      </c>
      <c r="DZ38" s="71">
        <v>0</v>
      </c>
      <c r="EA38" s="71">
        <v>0</v>
      </c>
      <c r="EB38" s="71">
        <v>0</v>
      </c>
    </row>
    <row r="39" spans="1:132" x14ac:dyDescent="0.35">
      <c r="A39" s="70">
        <v>37</v>
      </c>
      <c r="B39" s="70" t="s">
        <v>116</v>
      </c>
      <c r="C39" s="71">
        <v>0</v>
      </c>
      <c r="D39" s="71">
        <v>118.228487207974</v>
      </c>
      <c r="E39" s="71">
        <v>1.5750695248869</v>
      </c>
      <c r="F39" s="71">
        <v>119.803556732861</v>
      </c>
      <c r="H39" s="70">
        <v>37</v>
      </c>
      <c r="I39" s="70" t="s">
        <v>116</v>
      </c>
      <c r="J39" s="75">
        <v>0</v>
      </c>
      <c r="K39" s="71">
        <v>75.684727844646304</v>
      </c>
      <c r="L39" s="71">
        <v>28.3436533785246</v>
      </c>
      <c r="M39" s="71">
        <v>104.028381223171</v>
      </c>
      <c r="O39" s="70">
        <v>37</v>
      </c>
      <c r="P39" s="70" t="s">
        <v>116</v>
      </c>
      <c r="Q39" s="75">
        <v>0</v>
      </c>
      <c r="R39" s="71">
        <v>53.020434588695203</v>
      </c>
      <c r="S39" s="71">
        <v>53.063563800884197</v>
      </c>
      <c r="T39" s="71">
        <v>106.08399838957899</v>
      </c>
      <c r="V39" s="70">
        <v>37</v>
      </c>
      <c r="W39" s="70" t="s">
        <v>116</v>
      </c>
      <c r="X39" s="71">
        <v>0</v>
      </c>
      <c r="Y39" s="71">
        <v>81.484641118922994</v>
      </c>
      <c r="Z39" s="71">
        <v>18.066797813487302</v>
      </c>
      <c r="AA39" s="71">
        <v>99.551438932410306</v>
      </c>
      <c r="AC39" s="70">
        <v>37</v>
      </c>
      <c r="AD39" s="70" t="s">
        <v>116</v>
      </c>
      <c r="AE39" s="71">
        <v>0</v>
      </c>
      <c r="AF39" s="71">
        <v>14.2738739171446</v>
      </c>
      <c r="AG39" s="71">
        <v>9.6872643616781708</v>
      </c>
      <c r="AH39" s="71">
        <v>23.961138278822801</v>
      </c>
      <c r="AJ39" s="70">
        <v>37</v>
      </c>
      <c r="AK39" s="70" t="s">
        <v>116</v>
      </c>
      <c r="AL39" s="71">
        <v>0</v>
      </c>
      <c r="AM39" s="71">
        <v>0.42778294024874802</v>
      </c>
      <c r="AN39" s="71">
        <v>0.17335025049411901</v>
      </c>
      <c r="AO39" s="71">
        <v>0.60113319074286797</v>
      </c>
      <c r="AQ39" s="70">
        <v>37</v>
      </c>
      <c r="AR39" s="70" t="s">
        <v>116</v>
      </c>
      <c r="AS39" s="71">
        <v>0</v>
      </c>
      <c r="AT39" s="71">
        <v>0.55454479538581403</v>
      </c>
      <c r="AU39" s="71">
        <v>0.28329470598854301</v>
      </c>
      <c r="AV39" s="71">
        <v>0.83783950137435803</v>
      </c>
      <c r="AX39" s="70">
        <v>37</v>
      </c>
      <c r="AY39" s="70" t="s">
        <v>116</v>
      </c>
      <c r="AZ39" s="71">
        <v>0</v>
      </c>
      <c r="BA39" s="71">
        <v>0.42778294024874802</v>
      </c>
      <c r="BB39" s="71">
        <v>0.17335025049411901</v>
      </c>
      <c r="BC39" s="71">
        <v>0.60113319074286797</v>
      </c>
      <c r="BE39" s="70">
        <v>37</v>
      </c>
      <c r="BF39" s="70" t="s">
        <v>116</v>
      </c>
      <c r="BG39" s="71">
        <v>0</v>
      </c>
      <c r="BH39" s="71">
        <v>0.55454479538581403</v>
      </c>
      <c r="BI39" s="71">
        <v>0.28329470598854301</v>
      </c>
      <c r="BJ39" s="71">
        <v>0.83783950137435803</v>
      </c>
      <c r="BL39" s="70">
        <v>37</v>
      </c>
      <c r="BM39" s="70" t="s">
        <v>116</v>
      </c>
      <c r="BN39" s="71">
        <v>0</v>
      </c>
      <c r="BO39" s="71">
        <v>0.87110302297489495</v>
      </c>
      <c r="BP39" s="71">
        <v>0.352996608866813</v>
      </c>
      <c r="BQ39" s="71">
        <v>1.2240996318417099</v>
      </c>
      <c r="BS39" s="70">
        <v>37</v>
      </c>
      <c r="BT39" s="70" t="s">
        <v>116</v>
      </c>
      <c r="BU39" s="71">
        <v>0</v>
      </c>
      <c r="BV39" s="71">
        <v>0.83999124147405602</v>
      </c>
      <c r="BW39" s="71">
        <v>0.45865777323882501</v>
      </c>
      <c r="BX39" s="71">
        <v>1.29864901471288</v>
      </c>
      <c r="BZ39" s="70">
        <v>37</v>
      </c>
      <c r="CA39" s="70" t="s">
        <v>116</v>
      </c>
      <c r="CB39" s="71">
        <v>0</v>
      </c>
      <c r="CC39" s="71">
        <v>1.94237675214831</v>
      </c>
      <c r="CD39" s="71">
        <v>0.70544194333295296</v>
      </c>
      <c r="CE39" s="71">
        <v>2.6478186954812601</v>
      </c>
      <c r="CG39" s="70">
        <v>37</v>
      </c>
      <c r="CH39" s="70" t="s">
        <v>116</v>
      </c>
      <c r="CI39" s="71">
        <v>0</v>
      </c>
      <c r="CJ39" s="71">
        <v>1.2539929413725801</v>
      </c>
      <c r="CK39" s="71">
        <v>1.4560567733607299</v>
      </c>
      <c r="CL39" s="71">
        <v>2.71004971473331</v>
      </c>
      <c r="CN39" s="70">
        <v>37</v>
      </c>
      <c r="CO39" s="70" t="s">
        <v>116</v>
      </c>
      <c r="CP39" s="71">
        <v>0</v>
      </c>
      <c r="CQ39" s="71">
        <v>0.36082673106475199</v>
      </c>
      <c r="CR39" s="71">
        <v>0.146217621905814</v>
      </c>
      <c r="CS39" s="71">
        <v>0.50704435297056605</v>
      </c>
      <c r="CU39" s="70">
        <v>37</v>
      </c>
      <c r="CV39" s="70" t="s">
        <v>116</v>
      </c>
      <c r="CW39" s="71">
        <v>0</v>
      </c>
      <c r="CX39" s="71">
        <v>0.45359132456905898</v>
      </c>
      <c r="CY39" s="71">
        <v>0.24277828043393901</v>
      </c>
      <c r="CZ39" s="71">
        <v>0.69636960500299705</v>
      </c>
      <c r="DB39" s="70">
        <v>37</v>
      </c>
      <c r="DC39" s="70" t="s">
        <v>116</v>
      </c>
      <c r="DD39" s="71">
        <v>0</v>
      </c>
      <c r="DE39" s="71">
        <v>4.69905987302241</v>
      </c>
      <c r="DF39" s="71">
        <v>0.66732499498007603</v>
      </c>
      <c r="DG39" s="71">
        <v>5.3663848680024904</v>
      </c>
      <c r="DI39" s="70">
        <v>37</v>
      </c>
      <c r="DJ39" s="70" t="s">
        <v>116</v>
      </c>
      <c r="DK39" s="71">
        <v>0</v>
      </c>
      <c r="DL39" s="71">
        <v>1.6914533584687499</v>
      </c>
      <c r="DM39" s="71">
        <v>0.88584105565800797</v>
      </c>
      <c r="DN39" s="71">
        <v>2.5772944141267602</v>
      </c>
      <c r="DP39" s="70">
        <v>37</v>
      </c>
      <c r="DQ39" s="70" t="s">
        <v>116</v>
      </c>
      <c r="DR39" s="71">
        <v>0</v>
      </c>
      <c r="DS39" s="71">
        <v>0.98323487201160298</v>
      </c>
      <c r="DT39" s="71">
        <v>0.39843573766325102</v>
      </c>
      <c r="DU39" s="71">
        <v>1.3816706096748499</v>
      </c>
      <c r="DW39" s="70">
        <v>37</v>
      </c>
      <c r="DX39" s="70" t="s">
        <v>116</v>
      </c>
      <c r="DY39" s="71">
        <v>0</v>
      </c>
      <c r="DZ39" s="71">
        <v>1.03162942703323</v>
      </c>
      <c r="EA39" s="71">
        <v>0.69541391861774704</v>
      </c>
      <c r="EB39" s="71">
        <v>1.7270433456509799</v>
      </c>
    </row>
    <row r="40" spans="1:132" x14ac:dyDescent="0.35">
      <c r="A40" s="70">
        <v>38</v>
      </c>
      <c r="B40" s="70" t="s">
        <v>117</v>
      </c>
      <c r="C40" s="71">
        <v>0</v>
      </c>
      <c r="D40" s="71">
        <v>17105.9630821967</v>
      </c>
      <c r="E40" s="71">
        <v>227.88993498269301</v>
      </c>
      <c r="F40" s="71">
        <v>17333.853017179401</v>
      </c>
      <c r="H40" s="70">
        <v>38</v>
      </c>
      <c r="I40" s="70" t="s">
        <v>117</v>
      </c>
      <c r="J40" s="75">
        <v>0</v>
      </c>
      <c r="K40" s="71">
        <v>10950.492969786799</v>
      </c>
      <c r="L40" s="71">
        <v>4100.9194981949704</v>
      </c>
      <c r="M40" s="71">
        <v>15051.4124679817</v>
      </c>
      <c r="O40" s="70">
        <v>38</v>
      </c>
      <c r="P40" s="70" t="s">
        <v>117</v>
      </c>
      <c r="Q40" s="75">
        <v>0</v>
      </c>
      <c r="R40" s="71">
        <v>7671.2952237160898</v>
      </c>
      <c r="S40" s="71">
        <v>7677.5354443526603</v>
      </c>
      <c r="T40" s="71">
        <v>15348.8306680688</v>
      </c>
      <c r="V40" s="70">
        <v>38</v>
      </c>
      <c r="W40" s="70" t="s">
        <v>117</v>
      </c>
      <c r="X40" s="71">
        <v>0</v>
      </c>
      <c r="Y40" s="71">
        <v>11789.6568328998</v>
      </c>
      <c r="Z40" s="71">
        <v>2614.0061210057002</v>
      </c>
      <c r="AA40" s="71">
        <v>14403.662953905499</v>
      </c>
      <c r="AC40" s="70">
        <v>38</v>
      </c>
      <c r="AD40" s="70" t="s">
        <v>117</v>
      </c>
      <c r="AE40" s="71">
        <v>0</v>
      </c>
      <c r="AF40" s="71">
        <v>2065.2245201409901</v>
      </c>
      <c r="AG40" s="71">
        <v>1401.6079993189501</v>
      </c>
      <c r="AH40" s="71">
        <v>3466.8325194599302</v>
      </c>
      <c r="AJ40" s="70">
        <v>38</v>
      </c>
      <c r="AK40" s="70" t="s">
        <v>117</v>
      </c>
      <c r="AL40" s="71">
        <v>0</v>
      </c>
      <c r="AM40" s="71">
        <v>61.894047968184204</v>
      </c>
      <c r="AN40" s="71">
        <v>25.081291136880999</v>
      </c>
      <c r="AO40" s="71">
        <v>86.975339105065203</v>
      </c>
      <c r="AQ40" s="70">
        <v>38</v>
      </c>
      <c r="AR40" s="70" t="s">
        <v>117</v>
      </c>
      <c r="AS40" s="71">
        <v>0</v>
      </c>
      <c r="AT40" s="71">
        <v>80.234664657950105</v>
      </c>
      <c r="AU40" s="71">
        <v>40.988674537142202</v>
      </c>
      <c r="AV40" s="71">
        <v>121.223339195092</v>
      </c>
      <c r="AX40" s="70">
        <v>38</v>
      </c>
      <c r="AY40" s="70" t="s">
        <v>117</v>
      </c>
      <c r="AZ40" s="71">
        <v>0</v>
      </c>
      <c r="BA40" s="71">
        <v>61.894047968184204</v>
      </c>
      <c r="BB40" s="71">
        <v>25.081291136880999</v>
      </c>
      <c r="BC40" s="71">
        <v>86.975339105065203</v>
      </c>
      <c r="BE40" s="70">
        <v>38</v>
      </c>
      <c r="BF40" s="70" t="s">
        <v>117</v>
      </c>
      <c r="BG40" s="71">
        <v>0</v>
      </c>
      <c r="BH40" s="71">
        <v>80.234664657950105</v>
      </c>
      <c r="BI40" s="71">
        <v>40.988674537142202</v>
      </c>
      <c r="BJ40" s="71">
        <v>121.223339195092</v>
      </c>
      <c r="BL40" s="70">
        <v>38</v>
      </c>
      <c r="BM40" s="70" t="s">
        <v>117</v>
      </c>
      <c r="BN40" s="71">
        <v>0</v>
      </c>
      <c r="BO40" s="71">
        <v>126.03609732049399</v>
      </c>
      <c r="BP40" s="71">
        <v>51.073538642625799</v>
      </c>
      <c r="BQ40" s="71">
        <v>177.10963596312001</v>
      </c>
      <c r="BS40" s="70">
        <v>38</v>
      </c>
      <c r="BT40" s="70" t="s">
        <v>117</v>
      </c>
      <c r="BU40" s="71">
        <v>0</v>
      </c>
      <c r="BV40" s="71">
        <v>121.534664930422</v>
      </c>
      <c r="BW40" s="71">
        <v>66.361191345426704</v>
      </c>
      <c r="BX40" s="71">
        <v>187.89585627584799</v>
      </c>
      <c r="BZ40" s="70">
        <v>38</v>
      </c>
      <c r="CA40" s="70" t="s">
        <v>117</v>
      </c>
      <c r="CB40" s="71">
        <v>0</v>
      </c>
      <c r="CC40" s="71">
        <v>281.03401326214998</v>
      </c>
      <c r="CD40" s="71">
        <v>102.06731579805501</v>
      </c>
      <c r="CE40" s="71">
        <v>383.10132906020499</v>
      </c>
      <c r="CG40" s="70">
        <v>38</v>
      </c>
      <c r="CH40" s="70" t="s">
        <v>117</v>
      </c>
      <c r="CI40" s="71">
        <v>0</v>
      </c>
      <c r="CJ40" s="71">
        <v>181.43476521052801</v>
      </c>
      <c r="CK40" s="71">
        <v>210.670499411354</v>
      </c>
      <c r="CL40" s="71">
        <v>392.10526462188199</v>
      </c>
      <c r="CN40" s="70">
        <v>38</v>
      </c>
      <c r="CO40" s="70" t="s">
        <v>117</v>
      </c>
      <c r="CP40" s="71">
        <v>0</v>
      </c>
      <c r="CQ40" s="71">
        <v>52.206446072250102</v>
      </c>
      <c r="CR40" s="71">
        <v>21.155589529918402</v>
      </c>
      <c r="CS40" s="71">
        <v>73.362035602168405</v>
      </c>
      <c r="CU40" s="70">
        <v>38</v>
      </c>
      <c r="CV40" s="70" t="s">
        <v>117</v>
      </c>
      <c r="CW40" s="71">
        <v>0</v>
      </c>
      <c r="CX40" s="71">
        <v>65.628147800012798</v>
      </c>
      <c r="CY40" s="71">
        <v>35.126529762265001</v>
      </c>
      <c r="CZ40" s="71">
        <v>100.754677562278</v>
      </c>
      <c r="DB40" s="70">
        <v>38</v>
      </c>
      <c r="DC40" s="70" t="s">
        <v>117</v>
      </c>
      <c r="DD40" s="71">
        <v>0</v>
      </c>
      <c r="DE40" s="71">
        <v>679.88641747724296</v>
      </c>
      <c r="DF40" s="71">
        <v>96.552340906337307</v>
      </c>
      <c r="DG40" s="71">
        <v>776.43875838357997</v>
      </c>
      <c r="DI40" s="70">
        <v>38</v>
      </c>
      <c r="DJ40" s="70" t="s">
        <v>117</v>
      </c>
      <c r="DK40" s="71">
        <v>0</v>
      </c>
      <c r="DL40" s="71">
        <v>244.72899930498599</v>
      </c>
      <c r="DM40" s="71">
        <v>128.168475987938</v>
      </c>
      <c r="DN40" s="71">
        <v>372.89747529292401</v>
      </c>
      <c r="DP40" s="70">
        <v>38</v>
      </c>
      <c r="DQ40" s="70" t="s">
        <v>117</v>
      </c>
      <c r="DR40" s="71">
        <v>0</v>
      </c>
      <c r="DS40" s="71">
        <v>142.259965525719</v>
      </c>
      <c r="DT40" s="71">
        <v>57.647927863876802</v>
      </c>
      <c r="DU40" s="71">
        <v>199.90789338959601</v>
      </c>
      <c r="DW40" s="70">
        <v>38</v>
      </c>
      <c r="DX40" s="70" t="s">
        <v>117</v>
      </c>
      <c r="DY40" s="71">
        <v>0</v>
      </c>
      <c r="DZ40" s="71">
        <v>149.26195665224401</v>
      </c>
      <c r="EA40" s="71">
        <v>100.616404670881</v>
      </c>
      <c r="EB40" s="71">
        <v>249.878361323126</v>
      </c>
    </row>
    <row r="41" spans="1:132" x14ac:dyDescent="0.35">
      <c r="A41" s="70">
        <v>39</v>
      </c>
      <c r="B41" s="70" t="s">
        <v>118</v>
      </c>
      <c r="C41" s="71">
        <v>0</v>
      </c>
      <c r="D41" s="71">
        <v>0</v>
      </c>
      <c r="E41" s="71">
        <v>0</v>
      </c>
      <c r="F41" s="71">
        <v>0</v>
      </c>
      <c r="H41" s="70">
        <v>39</v>
      </c>
      <c r="I41" s="70" t="s">
        <v>118</v>
      </c>
      <c r="J41" s="75">
        <v>0</v>
      </c>
      <c r="K41" s="71">
        <v>0</v>
      </c>
      <c r="L41" s="71">
        <v>0</v>
      </c>
      <c r="M41" s="71">
        <v>0</v>
      </c>
      <c r="O41" s="70">
        <v>39</v>
      </c>
      <c r="P41" s="70" t="s">
        <v>118</v>
      </c>
      <c r="Q41" s="75">
        <v>0</v>
      </c>
      <c r="R41" s="71">
        <v>0</v>
      </c>
      <c r="S41" s="71">
        <v>0</v>
      </c>
      <c r="T41" s="71">
        <v>0</v>
      </c>
      <c r="V41" s="70">
        <v>39</v>
      </c>
      <c r="W41" s="70" t="s">
        <v>118</v>
      </c>
      <c r="X41" s="71">
        <v>0</v>
      </c>
      <c r="Y41" s="71">
        <v>0</v>
      </c>
      <c r="Z41" s="71">
        <v>0</v>
      </c>
      <c r="AA41" s="71">
        <v>0</v>
      </c>
      <c r="AC41" s="70">
        <v>39</v>
      </c>
      <c r="AD41" s="70" t="s">
        <v>118</v>
      </c>
      <c r="AE41" s="71">
        <v>0</v>
      </c>
      <c r="AF41" s="71">
        <v>0</v>
      </c>
      <c r="AG41" s="71">
        <v>0</v>
      </c>
      <c r="AH41" s="71">
        <v>0</v>
      </c>
      <c r="AJ41" s="70">
        <v>39</v>
      </c>
      <c r="AK41" s="70" t="s">
        <v>118</v>
      </c>
      <c r="AL41" s="71">
        <v>0</v>
      </c>
      <c r="AM41" s="71">
        <v>0</v>
      </c>
      <c r="AN41" s="71">
        <v>0</v>
      </c>
      <c r="AO41" s="71">
        <v>0</v>
      </c>
      <c r="AQ41" s="70">
        <v>39</v>
      </c>
      <c r="AR41" s="70" t="s">
        <v>118</v>
      </c>
      <c r="AS41" s="71">
        <v>0</v>
      </c>
      <c r="AT41" s="71">
        <v>0</v>
      </c>
      <c r="AU41" s="71">
        <v>0</v>
      </c>
      <c r="AV41" s="71">
        <v>0</v>
      </c>
      <c r="AX41" s="70">
        <v>39</v>
      </c>
      <c r="AY41" s="70" t="s">
        <v>118</v>
      </c>
      <c r="AZ41" s="71">
        <v>0</v>
      </c>
      <c r="BA41" s="71">
        <v>0</v>
      </c>
      <c r="BB41" s="71">
        <v>0</v>
      </c>
      <c r="BC41" s="71">
        <v>0</v>
      </c>
      <c r="BE41" s="70">
        <v>39</v>
      </c>
      <c r="BF41" s="70" t="s">
        <v>118</v>
      </c>
      <c r="BG41" s="71">
        <v>0</v>
      </c>
      <c r="BH41" s="71">
        <v>0</v>
      </c>
      <c r="BI41" s="71">
        <v>0</v>
      </c>
      <c r="BJ41" s="71">
        <v>0</v>
      </c>
      <c r="BL41" s="70">
        <v>39</v>
      </c>
      <c r="BM41" s="70" t="s">
        <v>118</v>
      </c>
      <c r="BN41" s="71">
        <v>0</v>
      </c>
      <c r="BO41" s="71">
        <v>0</v>
      </c>
      <c r="BP41" s="71">
        <v>0</v>
      </c>
      <c r="BQ41" s="71">
        <v>0</v>
      </c>
      <c r="BS41" s="70">
        <v>39</v>
      </c>
      <c r="BT41" s="70" t="s">
        <v>118</v>
      </c>
      <c r="BU41" s="71">
        <v>0</v>
      </c>
      <c r="BV41" s="71">
        <v>0</v>
      </c>
      <c r="BW41" s="71">
        <v>0</v>
      </c>
      <c r="BX41" s="71">
        <v>0</v>
      </c>
      <c r="BZ41" s="70">
        <v>39</v>
      </c>
      <c r="CA41" s="70" t="s">
        <v>118</v>
      </c>
      <c r="CB41" s="71">
        <v>0</v>
      </c>
      <c r="CC41" s="71">
        <v>0</v>
      </c>
      <c r="CD41" s="71">
        <v>0</v>
      </c>
      <c r="CE41" s="71">
        <v>0</v>
      </c>
      <c r="CG41" s="70">
        <v>39</v>
      </c>
      <c r="CH41" s="70" t="s">
        <v>118</v>
      </c>
      <c r="CI41" s="71">
        <v>0</v>
      </c>
      <c r="CJ41" s="71">
        <v>0</v>
      </c>
      <c r="CK41" s="71">
        <v>0</v>
      </c>
      <c r="CL41" s="71">
        <v>0</v>
      </c>
      <c r="CN41" s="70">
        <v>39</v>
      </c>
      <c r="CO41" s="70" t="s">
        <v>118</v>
      </c>
      <c r="CP41" s="71">
        <v>0</v>
      </c>
      <c r="CQ41" s="71">
        <v>0</v>
      </c>
      <c r="CR41" s="71">
        <v>0</v>
      </c>
      <c r="CS41" s="71">
        <v>0</v>
      </c>
      <c r="CU41" s="70">
        <v>39</v>
      </c>
      <c r="CV41" s="70" t="s">
        <v>118</v>
      </c>
      <c r="CW41" s="71">
        <v>0</v>
      </c>
      <c r="CX41" s="71">
        <v>0</v>
      </c>
      <c r="CY41" s="71">
        <v>0</v>
      </c>
      <c r="CZ41" s="71">
        <v>0</v>
      </c>
      <c r="DB41" s="70">
        <v>39</v>
      </c>
      <c r="DC41" s="70" t="s">
        <v>118</v>
      </c>
      <c r="DD41" s="71">
        <v>0</v>
      </c>
      <c r="DE41" s="71">
        <v>0</v>
      </c>
      <c r="DF41" s="71">
        <v>0</v>
      </c>
      <c r="DG41" s="71">
        <v>0</v>
      </c>
      <c r="DI41" s="70">
        <v>39</v>
      </c>
      <c r="DJ41" s="70" t="s">
        <v>118</v>
      </c>
      <c r="DK41" s="71">
        <v>0</v>
      </c>
      <c r="DL41" s="71">
        <v>0</v>
      </c>
      <c r="DM41" s="71">
        <v>0</v>
      </c>
      <c r="DN41" s="71">
        <v>0</v>
      </c>
      <c r="DP41" s="70">
        <v>39</v>
      </c>
      <c r="DQ41" s="70" t="s">
        <v>118</v>
      </c>
      <c r="DR41" s="71">
        <v>0</v>
      </c>
      <c r="DS41" s="71">
        <v>0</v>
      </c>
      <c r="DT41" s="71">
        <v>0</v>
      </c>
      <c r="DU41" s="71">
        <v>0</v>
      </c>
      <c r="DW41" s="70">
        <v>39</v>
      </c>
      <c r="DX41" s="70" t="s">
        <v>118</v>
      </c>
      <c r="DY41" s="71">
        <v>0</v>
      </c>
      <c r="DZ41" s="71">
        <v>0</v>
      </c>
      <c r="EA41" s="71">
        <v>0</v>
      </c>
      <c r="EB41" s="71">
        <v>0</v>
      </c>
    </row>
    <row r="42" spans="1:132" x14ac:dyDescent="0.35">
      <c r="A42" s="70">
        <v>40</v>
      </c>
      <c r="B42" s="70" t="s">
        <v>119</v>
      </c>
      <c r="C42" s="71">
        <v>0</v>
      </c>
      <c r="D42" s="71">
        <v>1060.49542567565</v>
      </c>
      <c r="E42" s="71">
        <v>7.1767214355817801</v>
      </c>
      <c r="F42" s="71">
        <v>1067.6721471112301</v>
      </c>
      <c r="H42" s="70">
        <v>40</v>
      </c>
      <c r="I42" s="70" t="s">
        <v>119</v>
      </c>
      <c r="J42" s="75">
        <v>0</v>
      </c>
      <c r="K42" s="71">
        <v>1556.3109761299399</v>
      </c>
      <c r="L42" s="71">
        <v>128.962648430733</v>
      </c>
      <c r="M42" s="71">
        <v>1685.27362456067</v>
      </c>
      <c r="O42" s="70">
        <v>40</v>
      </c>
      <c r="P42" s="70" t="s">
        <v>119</v>
      </c>
      <c r="Q42" s="75">
        <v>0</v>
      </c>
      <c r="R42" s="71">
        <v>305.83290436952097</v>
      </c>
      <c r="S42" s="71">
        <v>240.66944202625601</v>
      </c>
      <c r="T42" s="71">
        <v>546.50234639577604</v>
      </c>
      <c r="V42" s="70">
        <v>40</v>
      </c>
      <c r="W42" s="70" t="s">
        <v>119</v>
      </c>
      <c r="X42" s="71">
        <v>0</v>
      </c>
      <c r="Y42" s="71">
        <v>2730.3106731000998</v>
      </c>
      <c r="Z42" s="71">
        <v>82.2905214861009</v>
      </c>
      <c r="AA42" s="71">
        <v>2812.6011945862001</v>
      </c>
      <c r="AC42" s="70">
        <v>40</v>
      </c>
      <c r="AD42" s="70" t="s">
        <v>119</v>
      </c>
      <c r="AE42" s="71">
        <v>0</v>
      </c>
      <c r="AF42" s="71">
        <v>46.409057850851298</v>
      </c>
      <c r="AG42" s="71">
        <v>43.907700742743202</v>
      </c>
      <c r="AH42" s="71">
        <v>90.3167585935944</v>
      </c>
      <c r="AJ42" s="70">
        <v>40</v>
      </c>
      <c r="AK42" s="70" t="s">
        <v>119</v>
      </c>
      <c r="AL42" s="71">
        <v>0</v>
      </c>
      <c r="AM42" s="71">
        <v>8.9274823715393392</v>
      </c>
      <c r="AN42" s="71">
        <v>0.787973759627</v>
      </c>
      <c r="AO42" s="71">
        <v>9.7154561311663397</v>
      </c>
      <c r="AQ42" s="70">
        <v>40</v>
      </c>
      <c r="AR42" s="70" t="s">
        <v>119</v>
      </c>
      <c r="AS42" s="71">
        <v>0</v>
      </c>
      <c r="AT42" s="71">
        <v>1.73373815202403</v>
      </c>
      <c r="AU42" s="71">
        <v>1.2877567913380501</v>
      </c>
      <c r="AV42" s="71">
        <v>3.0214949433620699</v>
      </c>
      <c r="AX42" s="70">
        <v>40</v>
      </c>
      <c r="AY42" s="70" t="s">
        <v>119</v>
      </c>
      <c r="AZ42" s="71">
        <v>0</v>
      </c>
      <c r="BA42" s="71">
        <v>8.9274823715393392</v>
      </c>
      <c r="BB42" s="71">
        <v>0.787973759627</v>
      </c>
      <c r="BC42" s="71">
        <v>9.7154561311663397</v>
      </c>
      <c r="BE42" s="70">
        <v>40</v>
      </c>
      <c r="BF42" s="70" t="s">
        <v>119</v>
      </c>
      <c r="BG42" s="71">
        <v>0</v>
      </c>
      <c r="BH42" s="71">
        <v>1.73373815202403</v>
      </c>
      <c r="BI42" s="71">
        <v>1.2877567913380501</v>
      </c>
      <c r="BJ42" s="71">
        <v>3.0214949433620699</v>
      </c>
      <c r="BL42" s="70">
        <v>40</v>
      </c>
      <c r="BM42" s="70" t="s">
        <v>119</v>
      </c>
      <c r="BN42" s="71">
        <v>0</v>
      </c>
      <c r="BO42" s="71">
        <v>18.179212282006699</v>
      </c>
      <c r="BP42" s="71">
        <v>1.60456684793657</v>
      </c>
      <c r="BQ42" s="71">
        <v>19.783779129943301</v>
      </c>
      <c r="BS42" s="70">
        <v>40</v>
      </c>
      <c r="BT42" s="70" t="s">
        <v>119</v>
      </c>
      <c r="BU42" s="71">
        <v>0</v>
      </c>
      <c r="BV42" s="71">
        <v>3.16886834805192</v>
      </c>
      <c r="BW42" s="71">
        <v>2.0828078437283901</v>
      </c>
      <c r="BX42" s="71">
        <v>5.2516761917803096</v>
      </c>
      <c r="BZ42" s="70">
        <v>40</v>
      </c>
      <c r="CA42" s="70" t="s">
        <v>119</v>
      </c>
      <c r="CB42" s="71">
        <v>0</v>
      </c>
      <c r="CC42" s="71">
        <v>39.722408724825399</v>
      </c>
      <c r="CD42" s="71">
        <v>3.2110132270894902</v>
      </c>
      <c r="CE42" s="71">
        <v>42.933421951914902</v>
      </c>
      <c r="CG42" s="70">
        <v>40</v>
      </c>
      <c r="CH42" s="70" t="s">
        <v>119</v>
      </c>
      <c r="CI42" s="71">
        <v>0</v>
      </c>
      <c r="CJ42" s="71">
        <v>4.7376575319863097</v>
      </c>
      <c r="CK42" s="71">
        <v>6.60025685174634</v>
      </c>
      <c r="CL42" s="71">
        <v>11.3379143837327</v>
      </c>
      <c r="CN42" s="70">
        <v>40</v>
      </c>
      <c r="CO42" s="70" t="s">
        <v>119</v>
      </c>
      <c r="CP42" s="71">
        <v>0</v>
      </c>
      <c r="CQ42" s="71">
        <v>7.5301606905773903</v>
      </c>
      <c r="CR42" s="71">
        <v>0.664640800508979</v>
      </c>
      <c r="CS42" s="71">
        <v>8.1948014910863591</v>
      </c>
      <c r="CU42" s="70">
        <v>40</v>
      </c>
      <c r="CV42" s="70" t="s">
        <v>119</v>
      </c>
      <c r="CW42" s="71">
        <v>0</v>
      </c>
      <c r="CX42" s="71">
        <v>1.41087688342346</v>
      </c>
      <c r="CY42" s="71">
        <v>1.1032939677950699</v>
      </c>
      <c r="CZ42" s="71">
        <v>2.5141708512185401</v>
      </c>
      <c r="DB42" s="70">
        <v>40</v>
      </c>
      <c r="DC42" s="70" t="s">
        <v>119</v>
      </c>
      <c r="DD42" s="71">
        <v>0</v>
      </c>
      <c r="DE42" s="71">
        <v>59.909655025761097</v>
      </c>
      <c r="DF42" s="71">
        <v>3.0435028375519</v>
      </c>
      <c r="DG42" s="71">
        <v>62.953157863313102</v>
      </c>
      <c r="DI42" s="70">
        <v>40</v>
      </c>
      <c r="DJ42" s="70" t="s">
        <v>119</v>
      </c>
      <c r="DK42" s="71">
        <v>0</v>
      </c>
      <c r="DL42" s="71">
        <v>5.2854160010899101</v>
      </c>
      <c r="DM42" s="71">
        <v>4.0268399379700703</v>
      </c>
      <c r="DN42" s="71">
        <v>9.3122559390599893</v>
      </c>
      <c r="DP42" s="70">
        <v>40</v>
      </c>
      <c r="DQ42" s="70" t="s">
        <v>119</v>
      </c>
      <c r="DR42" s="71">
        <v>0</v>
      </c>
      <c r="DS42" s="71">
        <v>20.519312859606298</v>
      </c>
      <c r="DT42" s="71">
        <v>1.8111130804908799</v>
      </c>
      <c r="DU42" s="71">
        <v>22.330425940097101</v>
      </c>
      <c r="DW42" s="70">
        <v>40</v>
      </c>
      <c r="DX42" s="70" t="s">
        <v>119</v>
      </c>
      <c r="DY42" s="71">
        <v>0</v>
      </c>
      <c r="DZ42" s="71">
        <v>5.0225284719284504</v>
      </c>
      <c r="EA42" s="71">
        <v>3.15874968421388</v>
      </c>
      <c r="EB42" s="71">
        <v>8.18127815614233</v>
      </c>
    </row>
    <row r="43" spans="1:132" x14ac:dyDescent="0.35">
      <c r="A43" s="70">
        <v>41</v>
      </c>
      <c r="B43" s="70" t="s">
        <v>120</v>
      </c>
      <c r="C43" s="71">
        <v>0</v>
      </c>
      <c r="D43" s="71">
        <v>0</v>
      </c>
      <c r="E43" s="71">
        <v>0</v>
      </c>
      <c r="F43" s="71">
        <v>0</v>
      </c>
      <c r="H43" s="70">
        <v>41</v>
      </c>
      <c r="I43" s="70" t="s">
        <v>120</v>
      </c>
      <c r="J43" s="75">
        <v>0</v>
      </c>
      <c r="K43" s="71">
        <v>0</v>
      </c>
      <c r="L43" s="71">
        <v>0</v>
      </c>
      <c r="M43" s="71">
        <v>0</v>
      </c>
      <c r="O43" s="70">
        <v>41</v>
      </c>
      <c r="P43" s="70" t="s">
        <v>120</v>
      </c>
      <c r="Q43" s="75">
        <v>0</v>
      </c>
      <c r="R43" s="71">
        <v>0</v>
      </c>
      <c r="S43" s="71">
        <v>0</v>
      </c>
      <c r="T43" s="71">
        <v>0</v>
      </c>
      <c r="V43" s="70">
        <v>41</v>
      </c>
      <c r="W43" s="70" t="s">
        <v>120</v>
      </c>
      <c r="X43" s="71">
        <v>0</v>
      </c>
      <c r="Y43" s="71">
        <v>0</v>
      </c>
      <c r="Z43" s="71">
        <v>0</v>
      </c>
      <c r="AA43" s="71">
        <v>0</v>
      </c>
      <c r="AC43" s="70">
        <v>41</v>
      </c>
      <c r="AD43" s="70" t="s">
        <v>120</v>
      </c>
      <c r="AE43" s="71">
        <v>0</v>
      </c>
      <c r="AF43" s="71">
        <v>0</v>
      </c>
      <c r="AG43" s="71">
        <v>0</v>
      </c>
      <c r="AH43" s="71">
        <v>0</v>
      </c>
      <c r="AJ43" s="70">
        <v>41</v>
      </c>
      <c r="AK43" s="70" t="s">
        <v>120</v>
      </c>
      <c r="AL43" s="71">
        <v>0</v>
      </c>
      <c r="AM43" s="71">
        <v>0</v>
      </c>
      <c r="AN43" s="71">
        <v>0</v>
      </c>
      <c r="AO43" s="71">
        <v>0</v>
      </c>
      <c r="AQ43" s="70">
        <v>41</v>
      </c>
      <c r="AR43" s="70" t="s">
        <v>120</v>
      </c>
      <c r="AS43" s="71">
        <v>0</v>
      </c>
      <c r="AT43" s="71">
        <v>0</v>
      </c>
      <c r="AU43" s="71">
        <v>0</v>
      </c>
      <c r="AV43" s="71">
        <v>0</v>
      </c>
      <c r="AX43" s="70">
        <v>41</v>
      </c>
      <c r="AY43" s="70" t="s">
        <v>120</v>
      </c>
      <c r="AZ43" s="71">
        <v>0</v>
      </c>
      <c r="BA43" s="71">
        <v>0</v>
      </c>
      <c r="BB43" s="71">
        <v>0</v>
      </c>
      <c r="BC43" s="71">
        <v>0</v>
      </c>
      <c r="BE43" s="70">
        <v>41</v>
      </c>
      <c r="BF43" s="70" t="s">
        <v>120</v>
      </c>
      <c r="BG43" s="71">
        <v>0</v>
      </c>
      <c r="BH43" s="71">
        <v>0</v>
      </c>
      <c r="BI43" s="71">
        <v>0</v>
      </c>
      <c r="BJ43" s="71">
        <v>0</v>
      </c>
      <c r="BL43" s="70">
        <v>41</v>
      </c>
      <c r="BM43" s="70" t="s">
        <v>120</v>
      </c>
      <c r="BN43" s="71">
        <v>0</v>
      </c>
      <c r="BO43" s="71">
        <v>0</v>
      </c>
      <c r="BP43" s="71">
        <v>0</v>
      </c>
      <c r="BQ43" s="71">
        <v>0</v>
      </c>
      <c r="BS43" s="70">
        <v>41</v>
      </c>
      <c r="BT43" s="70" t="s">
        <v>120</v>
      </c>
      <c r="BU43" s="71">
        <v>0</v>
      </c>
      <c r="BV43" s="71">
        <v>0</v>
      </c>
      <c r="BW43" s="71">
        <v>0</v>
      </c>
      <c r="BX43" s="71">
        <v>0</v>
      </c>
      <c r="BZ43" s="70">
        <v>41</v>
      </c>
      <c r="CA43" s="70" t="s">
        <v>120</v>
      </c>
      <c r="CB43" s="71">
        <v>0</v>
      </c>
      <c r="CC43" s="71">
        <v>0</v>
      </c>
      <c r="CD43" s="71">
        <v>0</v>
      </c>
      <c r="CE43" s="71">
        <v>0</v>
      </c>
      <c r="CG43" s="70">
        <v>41</v>
      </c>
      <c r="CH43" s="70" t="s">
        <v>120</v>
      </c>
      <c r="CI43" s="71">
        <v>0</v>
      </c>
      <c r="CJ43" s="71">
        <v>0</v>
      </c>
      <c r="CK43" s="71">
        <v>0</v>
      </c>
      <c r="CL43" s="71">
        <v>0</v>
      </c>
      <c r="CN43" s="70">
        <v>41</v>
      </c>
      <c r="CO43" s="70" t="s">
        <v>120</v>
      </c>
      <c r="CP43" s="71">
        <v>0</v>
      </c>
      <c r="CQ43" s="71">
        <v>0</v>
      </c>
      <c r="CR43" s="71">
        <v>0</v>
      </c>
      <c r="CS43" s="71">
        <v>0</v>
      </c>
      <c r="CU43" s="70">
        <v>41</v>
      </c>
      <c r="CV43" s="70" t="s">
        <v>120</v>
      </c>
      <c r="CW43" s="71">
        <v>0</v>
      </c>
      <c r="CX43" s="71">
        <v>0</v>
      </c>
      <c r="CY43" s="71">
        <v>0</v>
      </c>
      <c r="CZ43" s="71">
        <v>0</v>
      </c>
      <c r="DB43" s="70">
        <v>41</v>
      </c>
      <c r="DC43" s="70" t="s">
        <v>120</v>
      </c>
      <c r="DD43" s="71">
        <v>0</v>
      </c>
      <c r="DE43" s="71">
        <v>0</v>
      </c>
      <c r="DF43" s="71">
        <v>0</v>
      </c>
      <c r="DG43" s="71">
        <v>0</v>
      </c>
      <c r="DI43" s="70">
        <v>41</v>
      </c>
      <c r="DJ43" s="70" t="s">
        <v>120</v>
      </c>
      <c r="DK43" s="71">
        <v>0</v>
      </c>
      <c r="DL43" s="71">
        <v>0</v>
      </c>
      <c r="DM43" s="71">
        <v>0</v>
      </c>
      <c r="DN43" s="71">
        <v>0</v>
      </c>
      <c r="DP43" s="70">
        <v>41</v>
      </c>
      <c r="DQ43" s="70" t="s">
        <v>120</v>
      </c>
      <c r="DR43" s="71">
        <v>0</v>
      </c>
      <c r="DS43" s="71">
        <v>0</v>
      </c>
      <c r="DT43" s="71">
        <v>0</v>
      </c>
      <c r="DU43" s="71">
        <v>0</v>
      </c>
      <c r="DW43" s="70">
        <v>41</v>
      </c>
      <c r="DX43" s="70" t="s">
        <v>120</v>
      </c>
      <c r="DY43" s="71">
        <v>0</v>
      </c>
      <c r="DZ43" s="71">
        <v>0</v>
      </c>
      <c r="EA43" s="71">
        <v>0</v>
      </c>
      <c r="EB43" s="71">
        <v>0</v>
      </c>
    </row>
    <row r="44" spans="1:132" x14ac:dyDescent="0.35">
      <c r="A44" s="70">
        <v>42</v>
      </c>
      <c r="B44" s="70" t="s">
        <v>121</v>
      </c>
      <c r="C44" s="71">
        <v>0</v>
      </c>
      <c r="D44" s="71">
        <v>0</v>
      </c>
      <c r="E44" s="71">
        <v>0</v>
      </c>
      <c r="F44" s="71">
        <v>0</v>
      </c>
      <c r="H44" s="70">
        <v>42</v>
      </c>
      <c r="I44" s="70" t="s">
        <v>121</v>
      </c>
      <c r="J44" s="75">
        <v>0</v>
      </c>
      <c r="K44" s="71">
        <v>0</v>
      </c>
      <c r="L44" s="71">
        <v>0</v>
      </c>
      <c r="M44" s="71">
        <v>0</v>
      </c>
      <c r="O44" s="70">
        <v>42</v>
      </c>
      <c r="P44" s="70" t="s">
        <v>121</v>
      </c>
      <c r="Q44" s="75">
        <v>0</v>
      </c>
      <c r="R44" s="71">
        <v>0</v>
      </c>
      <c r="S44" s="71">
        <v>0</v>
      </c>
      <c r="T44" s="71">
        <v>0</v>
      </c>
      <c r="V44" s="70">
        <v>42</v>
      </c>
      <c r="W44" s="70" t="s">
        <v>121</v>
      </c>
      <c r="X44" s="71">
        <v>0</v>
      </c>
      <c r="Y44" s="71">
        <v>0</v>
      </c>
      <c r="Z44" s="71">
        <v>0</v>
      </c>
      <c r="AA44" s="71">
        <v>0</v>
      </c>
      <c r="AC44" s="70">
        <v>42</v>
      </c>
      <c r="AD44" s="70" t="s">
        <v>121</v>
      </c>
      <c r="AE44" s="71">
        <v>0</v>
      </c>
      <c r="AF44" s="71">
        <v>0</v>
      </c>
      <c r="AG44" s="71">
        <v>0</v>
      </c>
      <c r="AH44" s="71">
        <v>0</v>
      </c>
      <c r="AJ44" s="70">
        <v>42</v>
      </c>
      <c r="AK44" s="70" t="s">
        <v>121</v>
      </c>
      <c r="AL44" s="71">
        <v>0</v>
      </c>
      <c r="AM44" s="71">
        <v>0</v>
      </c>
      <c r="AN44" s="71">
        <v>0</v>
      </c>
      <c r="AO44" s="71">
        <v>0</v>
      </c>
      <c r="AQ44" s="70">
        <v>42</v>
      </c>
      <c r="AR44" s="70" t="s">
        <v>121</v>
      </c>
      <c r="AS44" s="71">
        <v>0</v>
      </c>
      <c r="AT44" s="71">
        <v>0</v>
      </c>
      <c r="AU44" s="71">
        <v>0</v>
      </c>
      <c r="AV44" s="71">
        <v>0</v>
      </c>
      <c r="AX44" s="70">
        <v>42</v>
      </c>
      <c r="AY44" s="70" t="s">
        <v>121</v>
      </c>
      <c r="AZ44" s="71">
        <v>0</v>
      </c>
      <c r="BA44" s="71">
        <v>0</v>
      </c>
      <c r="BB44" s="71">
        <v>0</v>
      </c>
      <c r="BC44" s="71">
        <v>0</v>
      </c>
      <c r="BE44" s="70">
        <v>42</v>
      </c>
      <c r="BF44" s="70" t="s">
        <v>121</v>
      </c>
      <c r="BG44" s="71">
        <v>0</v>
      </c>
      <c r="BH44" s="71">
        <v>0</v>
      </c>
      <c r="BI44" s="71">
        <v>0</v>
      </c>
      <c r="BJ44" s="71">
        <v>0</v>
      </c>
      <c r="BL44" s="70">
        <v>42</v>
      </c>
      <c r="BM44" s="70" t="s">
        <v>121</v>
      </c>
      <c r="BN44" s="71">
        <v>0</v>
      </c>
      <c r="BO44" s="71">
        <v>0</v>
      </c>
      <c r="BP44" s="71">
        <v>0</v>
      </c>
      <c r="BQ44" s="71">
        <v>0</v>
      </c>
      <c r="BS44" s="70">
        <v>42</v>
      </c>
      <c r="BT44" s="70" t="s">
        <v>121</v>
      </c>
      <c r="BU44" s="71">
        <v>0</v>
      </c>
      <c r="BV44" s="71">
        <v>0</v>
      </c>
      <c r="BW44" s="71">
        <v>0</v>
      </c>
      <c r="BX44" s="71">
        <v>0</v>
      </c>
      <c r="BZ44" s="70">
        <v>42</v>
      </c>
      <c r="CA44" s="70" t="s">
        <v>121</v>
      </c>
      <c r="CB44" s="71">
        <v>0</v>
      </c>
      <c r="CC44" s="71">
        <v>0</v>
      </c>
      <c r="CD44" s="71">
        <v>0</v>
      </c>
      <c r="CE44" s="71">
        <v>0</v>
      </c>
      <c r="CG44" s="70">
        <v>42</v>
      </c>
      <c r="CH44" s="70" t="s">
        <v>121</v>
      </c>
      <c r="CI44" s="71">
        <v>0</v>
      </c>
      <c r="CJ44" s="71">
        <v>0</v>
      </c>
      <c r="CK44" s="71">
        <v>0</v>
      </c>
      <c r="CL44" s="71">
        <v>0</v>
      </c>
      <c r="CN44" s="70">
        <v>42</v>
      </c>
      <c r="CO44" s="70" t="s">
        <v>121</v>
      </c>
      <c r="CP44" s="71">
        <v>0</v>
      </c>
      <c r="CQ44" s="71">
        <v>0</v>
      </c>
      <c r="CR44" s="71">
        <v>0</v>
      </c>
      <c r="CS44" s="71">
        <v>0</v>
      </c>
      <c r="CU44" s="70">
        <v>42</v>
      </c>
      <c r="CV44" s="70" t="s">
        <v>121</v>
      </c>
      <c r="CW44" s="71">
        <v>0</v>
      </c>
      <c r="CX44" s="71">
        <v>0</v>
      </c>
      <c r="CY44" s="71">
        <v>0</v>
      </c>
      <c r="CZ44" s="71">
        <v>0</v>
      </c>
      <c r="DB44" s="70">
        <v>42</v>
      </c>
      <c r="DC44" s="70" t="s">
        <v>121</v>
      </c>
      <c r="DD44" s="71">
        <v>0</v>
      </c>
      <c r="DE44" s="71">
        <v>0</v>
      </c>
      <c r="DF44" s="71">
        <v>0</v>
      </c>
      <c r="DG44" s="71">
        <v>0</v>
      </c>
      <c r="DI44" s="70">
        <v>42</v>
      </c>
      <c r="DJ44" s="70" t="s">
        <v>121</v>
      </c>
      <c r="DK44" s="71">
        <v>0</v>
      </c>
      <c r="DL44" s="71">
        <v>0</v>
      </c>
      <c r="DM44" s="71">
        <v>0</v>
      </c>
      <c r="DN44" s="71">
        <v>0</v>
      </c>
      <c r="DP44" s="70">
        <v>42</v>
      </c>
      <c r="DQ44" s="70" t="s">
        <v>121</v>
      </c>
      <c r="DR44" s="71">
        <v>0</v>
      </c>
      <c r="DS44" s="71">
        <v>0</v>
      </c>
      <c r="DT44" s="71">
        <v>0</v>
      </c>
      <c r="DU44" s="71">
        <v>0</v>
      </c>
      <c r="DW44" s="70">
        <v>42</v>
      </c>
      <c r="DX44" s="70" t="s">
        <v>121</v>
      </c>
      <c r="DY44" s="71">
        <v>0</v>
      </c>
      <c r="DZ44" s="71">
        <v>0</v>
      </c>
      <c r="EA44" s="71">
        <v>0</v>
      </c>
      <c r="EB44" s="71">
        <v>0</v>
      </c>
    </row>
    <row r="45" spans="1:132" x14ac:dyDescent="0.35">
      <c r="A45" s="70">
        <v>43</v>
      </c>
      <c r="B45" s="70" t="s">
        <v>122</v>
      </c>
      <c r="C45" s="71">
        <v>0</v>
      </c>
      <c r="D45" s="71">
        <v>0</v>
      </c>
      <c r="E45" s="71">
        <v>0</v>
      </c>
      <c r="F45" s="71">
        <v>0</v>
      </c>
      <c r="H45" s="70">
        <v>43</v>
      </c>
      <c r="I45" s="70" t="s">
        <v>122</v>
      </c>
      <c r="J45" s="75">
        <v>0</v>
      </c>
      <c r="K45" s="71">
        <v>0</v>
      </c>
      <c r="L45" s="71">
        <v>0</v>
      </c>
      <c r="M45" s="71">
        <v>0</v>
      </c>
      <c r="O45" s="70">
        <v>43</v>
      </c>
      <c r="P45" s="70" t="s">
        <v>122</v>
      </c>
      <c r="Q45" s="75">
        <v>0</v>
      </c>
      <c r="R45" s="71">
        <v>0</v>
      </c>
      <c r="S45" s="71">
        <v>0</v>
      </c>
      <c r="T45" s="71">
        <v>0</v>
      </c>
      <c r="V45" s="70">
        <v>43</v>
      </c>
      <c r="W45" s="70" t="s">
        <v>122</v>
      </c>
      <c r="X45" s="71">
        <v>0</v>
      </c>
      <c r="Y45" s="71">
        <v>0</v>
      </c>
      <c r="Z45" s="71">
        <v>0</v>
      </c>
      <c r="AA45" s="71">
        <v>0</v>
      </c>
      <c r="AC45" s="70">
        <v>43</v>
      </c>
      <c r="AD45" s="70" t="s">
        <v>122</v>
      </c>
      <c r="AE45" s="71">
        <v>0</v>
      </c>
      <c r="AF45" s="71">
        <v>0</v>
      </c>
      <c r="AG45" s="71">
        <v>0</v>
      </c>
      <c r="AH45" s="71">
        <v>0</v>
      </c>
      <c r="AJ45" s="70">
        <v>43</v>
      </c>
      <c r="AK45" s="70" t="s">
        <v>122</v>
      </c>
      <c r="AL45" s="71">
        <v>0</v>
      </c>
      <c r="AM45" s="71">
        <v>0</v>
      </c>
      <c r="AN45" s="71">
        <v>0</v>
      </c>
      <c r="AO45" s="71">
        <v>0</v>
      </c>
      <c r="AQ45" s="70">
        <v>43</v>
      </c>
      <c r="AR45" s="70" t="s">
        <v>122</v>
      </c>
      <c r="AS45" s="71">
        <v>0</v>
      </c>
      <c r="AT45" s="71">
        <v>0</v>
      </c>
      <c r="AU45" s="71">
        <v>0</v>
      </c>
      <c r="AV45" s="71">
        <v>0</v>
      </c>
      <c r="AX45" s="70">
        <v>43</v>
      </c>
      <c r="AY45" s="70" t="s">
        <v>122</v>
      </c>
      <c r="AZ45" s="71">
        <v>0</v>
      </c>
      <c r="BA45" s="71">
        <v>0</v>
      </c>
      <c r="BB45" s="71">
        <v>0</v>
      </c>
      <c r="BC45" s="71">
        <v>0</v>
      </c>
      <c r="BE45" s="70">
        <v>43</v>
      </c>
      <c r="BF45" s="70" t="s">
        <v>122</v>
      </c>
      <c r="BG45" s="71">
        <v>0</v>
      </c>
      <c r="BH45" s="71">
        <v>0</v>
      </c>
      <c r="BI45" s="71">
        <v>0</v>
      </c>
      <c r="BJ45" s="71">
        <v>0</v>
      </c>
      <c r="BL45" s="70">
        <v>43</v>
      </c>
      <c r="BM45" s="70" t="s">
        <v>122</v>
      </c>
      <c r="BN45" s="71">
        <v>0</v>
      </c>
      <c r="BO45" s="71">
        <v>0</v>
      </c>
      <c r="BP45" s="71">
        <v>0</v>
      </c>
      <c r="BQ45" s="71">
        <v>0</v>
      </c>
      <c r="BS45" s="70">
        <v>43</v>
      </c>
      <c r="BT45" s="70" t="s">
        <v>122</v>
      </c>
      <c r="BU45" s="71">
        <v>0</v>
      </c>
      <c r="BV45" s="71">
        <v>0</v>
      </c>
      <c r="BW45" s="71">
        <v>0</v>
      </c>
      <c r="BX45" s="71">
        <v>0</v>
      </c>
      <c r="BZ45" s="70">
        <v>43</v>
      </c>
      <c r="CA45" s="70" t="s">
        <v>122</v>
      </c>
      <c r="CB45" s="71">
        <v>0</v>
      </c>
      <c r="CC45" s="71">
        <v>0</v>
      </c>
      <c r="CD45" s="71">
        <v>0</v>
      </c>
      <c r="CE45" s="71">
        <v>0</v>
      </c>
      <c r="CG45" s="70">
        <v>43</v>
      </c>
      <c r="CH45" s="70" t="s">
        <v>122</v>
      </c>
      <c r="CI45" s="71">
        <v>0</v>
      </c>
      <c r="CJ45" s="71">
        <v>0</v>
      </c>
      <c r="CK45" s="71">
        <v>0</v>
      </c>
      <c r="CL45" s="71">
        <v>0</v>
      </c>
      <c r="CN45" s="70">
        <v>43</v>
      </c>
      <c r="CO45" s="70" t="s">
        <v>122</v>
      </c>
      <c r="CP45" s="71">
        <v>0</v>
      </c>
      <c r="CQ45" s="71">
        <v>0</v>
      </c>
      <c r="CR45" s="71">
        <v>0</v>
      </c>
      <c r="CS45" s="71">
        <v>0</v>
      </c>
      <c r="CU45" s="70">
        <v>43</v>
      </c>
      <c r="CV45" s="70" t="s">
        <v>122</v>
      </c>
      <c r="CW45" s="71">
        <v>0</v>
      </c>
      <c r="CX45" s="71">
        <v>0</v>
      </c>
      <c r="CY45" s="71">
        <v>0</v>
      </c>
      <c r="CZ45" s="71">
        <v>0</v>
      </c>
      <c r="DB45" s="70">
        <v>43</v>
      </c>
      <c r="DC45" s="70" t="s">
        <v>122</v>
      </c>
      <c r="DD45" s="71">
        <v>0</v>
      </c>
      <c r="DE45" s="71">
        <v>0</v>
      </c>
      <c r="DF45" s="71">
        <v>0</v>
      </c>
      <c r="DG45" s="71">
        <v>0</v>
      </c>
      <c r="DI45" s="70">
        <v>43</v>
      </c>
      <c r="DJ45" s="70" t="s">
        <v>122</v>
      </c>
      <c r="DK45" s="71">
        <v>0</v>
      </c>
      <c r="DL45" s="71">
        <v>0</v>
      </c>
      <c r="DM45" s="71">
        <v>0</v>
      </c>
      <c r="DN45" s="71">
        <v>0</v>
      </c>
      <c r="DP45" s="70">
        <v>43</v>
      </c>
      <c r="DQ45" s="70" t="s">
        <v>122</v>
      </c>
      <c r="DR45" s="71">
        <v>0</v>
      </c>
      <c r="DS45" s="71">
        <v>0</v>
      </c>
      <c r="DT45" s="71">
        <v>0</v>
      </c>
      <c r="DU45" s="71">
        <v>0</v>
      </c>
      <c r="DW45" s="70">
        <v>43</v>
      </c>
      <c r="DX45" s="70" t="s">
        <v>122</v>
      </c>
      <c r="DY45" s="71">
        <v>0</v>
      </c>
      <c r="DZ45" s="71">
        <v>0</v>
      </c>
      <c r="EA45" s="71">
        <v>0</v>
      </c>
      <c r="EB45" s="71">
        <v>0</v>
      </c>
    </row>
    <row r="46" spans="1:132" x14ac:dyDescent="0.35">
      <c r="A46" s="70">
        <v>44</v>
      </c>
      <c r="B46" s="70" t="s">
        <v>123</v>
      </c>
      <c r="C46" s="71">
        <v>0</v>
      </c>
      <c r="D46" s="71">
        <v>0</v>
      </c>
      <c r="E46" s="71">
        <v>0</v>
      </c>
      <c r="F46" s="71">
        <v>0</v>
      </c>
      <c r="H46" s="70">
        <v>44</v>
      </c>
      <c r="I46" s="70" t="s">
        <v>123</v>
      </c>
      <c r="J46" s="75">
        <v>0</v>
      </c>
      <c r="K46" s="71">
        <v>0</v>
      </c>
      <c r="L46" s="71">
        <v>0</v>
      </c>
      <c r="M46" s="71">
        <v>0</v>
      </c>
      <c r="O46" s="70">
        <v>44</v>
      </c>
      <c r="P46" s="70" t="s">
        <v>123</v>
      </c>
      <c r="Q46" s="75">
        <v>0</v>
      </c>
      <c r="R46" s="71">
        <v>0</v>
      </c>
      <c r="S46" s="71">
        <v>0</v>
      </c>
      <c r="T46" s="71">
        <v>0</v>
      </c>
      <c r="V46" s="70">
        <v>44</v>
      </c>
      <c r="W46" s="70" t="s">
        <v>123</v>
      </c>
      <c r="X46" s="71">
        <v>0</v>
      </c>
      <c r="Y46" s="71">
        <v>0</v>
      </c>
      <c r="Z46" s="71">
        <v>0</v>
      </c>
      <c r="AA46" s="71">
        <v>0</v>
      </c>
      <c r="AC46" s="70">
        <v>44</v>
      </c>
      <c r="AD46" s="70" t="s">
        <v>123</v>
      </c>
      <c r="AE46" s="71">
        <v>0</v>
      </c>
      <c r="AF46" s="71">
        <v>0</v>
      </c>
      <c r="AG46" s="71">
        <v>0</v>
      </c>
      <c r="AH46" s="71">
        <v>0</v>
      </c>
      <c r="AJ46" s="70">
        <v>44</v>
      </c>
      <c r="AK46" s="70" t="s">
        <v>123</v>
      </c>
      <c r="AL46" s="71">
        <v>0</v>
      </c>
      <c r="AM46" s="71">
        <v>0</v>
      </c>
      <c r="AN46" s="71">
        <v>0</v>
      </c>
      <c r="AO46" s="71">
        <v>0</v>
      </c>
      <c r="AQ46" s="70">
        <v>44</v>
      </c>
      <c r="AR46" s="70" t="s">
        <v>123</v>
      </c>
      <c r="AS46" s="71">
        <v>0</v>
      </c>
      <c r="AT46" s="71">
        <v>0</v>
      </c>
      <c r="AU46" s="71">
        <v>0</v>
      </c>
      <c r="AV46" s="71">
        <v>0</v>
      </c>
      <c r="AX46" s="70">
        <v>44</v>
      </c>
      <c r="AY46" s="70" t="s">
        <v>123</v>
      </c>
      <c r="AZ46" s="71">
        <v>0</v>
      </c>
      <c r="BA46" s="71">
        <v>0</v>
      </c>
      <c r="BB46" s="71">
        <v>0</v>
      </c>
      <c r="BC46" s="71">
        <v>0</v>
      </c>
      <c r="BE46" s="70">
        <v>44</v>
      </c>
      <c r="BF46" s="70" t="s">
        <v>123</v>
      </c>
      <c r="BG46" s="71">
        <v>0</v>
      </c>
      <c r="BH46" s="71">
        <v>0</v>
      </c>
      <c r="BI46" s="71">
        <v>0</v>
      </c>
      <c r="BJ46" s="71">
        <v>0</v>
      </c>
      <c r="BL46" s="70">
        <v>44</v>
      </c>
      <c r="BM46" s="70" t="s">
        <v>123</v>
      </c>
      <c r="BN46" s="71">
        <v>0</v>
      </c>
      <c r="BO46" s="71">
        <v>0</v>
      </c>
      <c r="BP46" s="71">
        <v>0</v>
      </c>
      <c r="BQ46" s="71">
        <v>0</v>
      </c>
      <c r="BS46" s="70">
        <v>44</v>
      </c>
      <c r="BT46" s="70" t="s">
        <v>123</v>
      </c>
      <c r="BU46" s="71">
        <v>0</v>
      </c>
      <c r="BV46" s="71">
        <v>0</v>
      </c>
      <c r="BW46" s="71">
        <v>0</v>
      </c>
      <c r="BX46" s="71">
        <v>0</v>
      </c>
      <c r="BZ46" s="70">
        <v>44</v>
      </c>
      <c r="CA46" s="70" t="s">
        <v>123</v>
      </c>
      <c r="CB46" s="71">
        <v>0</v>
      </c>
      <c r="CC46" s="71">
        <v>0</v>
      </c>
      <c r="CD46" s="71">
        <v>0</v>
      </c>
      <c r="CE46" s="71">
        <v>0</v>
      </c>
      <c r="CG46" s="70">
        <v>44</v>
      </c>
      <c r="CH46" s="70" t="s">
        <v>123</v>
      </c>
      <c r="CI46" s="71">
        <v>0</v>
      </c>
      <c r="CJ46" s="71">
        <v>0</v>
      </c>
      <c r="CK46" s="71">
        <v>0</v>
      </c>
      <c r="CL46" s="71">
        <v>0</v>
      </c>
      <c r="CN46" s="70">
        <v>44</v>
      </c>
      <c r="CO46" s="70" t="s">
        <v>123</v>
      </c>
      <c r="CP46" s="71">
        <v>0</v>
      </c>
      <c r="CQ46" s="71">
        <v>0</v>
      </c>
      <c r="CR46" s="71">
        <v>0</v>
      </c>
      <c r="CS46" s="71">
        <v>0</v>
      </c>
      <c r="CU46" s="70">
        <v>44</v>
      </c>
      <c r="CV46" s="70" t="s">
        <v>123</v>
      </c>
      <c r="CW46" s="71">
        <v>0</v>
      </c>
      <c r="CX46" s="71">
        <v>0</v>
      </c>
      <c r="CY46" s="71">
        <v>0</v>
      </c>
      <c r="CZ46" s="71">
        <v>0</v>
      </c>
      <c r="DB46" s="70">
        <v>44</v>
      </c>
      <c r="DC46" s="70" t="s">
        <v>123</v>
      </c>
      <c r="DD46" s="71">
        <v>0</v>
      </c>
      <c r="DE46" s="71">
        <v>0</v>
      </c>
      <c r="DF46" s="71">
        <v>0</v>
      </c>
      <c r="DG46" s="71">
        <v>0</v>
      </c>
      <c r="DI46" s="70">
        <v>44</v>
      </c>
      <c r="DJ46" s="70" t="s">
        <v>123</v>
      </c>
      <c r="DK46" s="71">
        <v>0</v>
      </c>
      <c r="DL46" s="71">
        <v>0</v>
      </c>
      <c r="DM46" s="71">
        <v>0</v>
      </c>
      <c r="DN46" s="71">
        <v>0</v>
      </c>
      <c r="DP46" s="70">
        <v>44</v>
      </c>
      <c r="DQ46" s="70" t="s">
        <v>123</v>
      </c>
      <c r="DR46" s="71">
        <v>0</v>
      </c>
      <c r="DS46" s="71">
        <v>0</v>
      </c>
      <c r="DT46" s="71">
        <v>0</v>
      </c>
      <c r="DU46" s="71">
        <v>0</v>
      </c>
      <c r="DW46" s="70">
        <v>44</v>
      </c>
      <c r="DX46" s="70" t="s">
        <v>123</v>
      </c>
      <c r="DY46" s="71">
        <v>0</v>
      </c>
      <c r="DZ46" s="71">
        <v>0</v>
      </c>
      <c r="EA46" s="71">
        <v>0</v>
      </c>
      <c r="EB46" s="71">
        <v>0</v>
      </c>
    </row>
    <row r="47" spans="1:132" x14ac:dyDescent="0.35">
      <c r="A47" s="70">
        <v>45</v>
      </c>
      <c r="B47" s="70" t="s">
        <v>124</v>
      </c>
      <c r="C47" s="71">
        <v>0</v>
      </c>
      <c r="D47" s="71">
        <v>0</v>
      </c>
      <c r="E47" s="71">
        <v>0</v>
      </c>
      <c r="F47" s="71">
        <v>0</v>
      </c>
      <c r="H47" s="70">
        <v>45</v>
      </c>
      <c r="I47" s="70" t="s">
        <v>124</v>
      </c>
      <c r="J47" s="75">
        <v>0</v>
      </c>
      <c r="K47" s="71">
        <v>0</v>
      </c>
      <c r="L47" s="71">
        <v>0</v>
      </c>
      <c r="M47" s="71">
        <v>0</v>
      </c>
      <c r="O47" s="70">
        <v>45</v>
      </c>
      <c r="P47" s="70" t="s">
        <v>124</v>
      </c>
      <c r="Q47" s="75">
        <v>0</v>
      </c>
      <c r="R47" s="71">
        <v>0</v>
      </c>
      <c r="S47" s="71">
        <v>0</v>
      </c>
      <c r="T47" s="71">
        <v>0</v>
      </c>
      <c r="V47" s="70">
        <v>45</v>
      </c>
      <c r="W47" s="70" t="s">
        <v>124</v>
      </c>
      <c r="X47" s="71">
        <v>0</v>
      </c>
      <c r="Y47" s="71">
        <v>0</v>
      </c>
      <c r="Z47" s="71">
        <v>0</v>
      </c>
      <c r="AA47" s="71">
        <v>0</v>
      </c>
      <c r="AC47" s="70">
        <v>45</v>
      </c>
      <c r="AD47" s="70" t="s">
        <v>124</v>
      </c>
      <c r="AE47" s="71">
        <v>0</v>
      </c>
      <c r="AF47" s="71">
        <v>0</v>
      </c>
      <c r="AG47" s="71">
        <v>0</v>
      </c>
      <c r="AH47" s="71">
        <v>0</v>
      </c>
      <c r="AJ47" s="70">
        <v>45</v>
      </c>
      <c r="AK47" s="70" t="s">
        <v>124</v>
      </c>
      <c r="AL47" s="71">
        <v>0</v>
      </c>
      <c r="AM47" s="71">
        <v>0</v>
      </c>
      <c r="AN47" s="71">
        <v>0</v>
      </c>
      <c r="AO47" s="71">
        <v>0</v>
      </c>
      <c r="AQ47" s="70">
        <v>45</v>
      </c>
      <c r="AR47" s="70" t="s">
        <v>124</v>
      </c>
      <c r="AS47" s="71">
        <v>0</v>
      </c>
      <c r="AT47" s="71">
        <v>0</v>
      </c>
      <c r="AU47" s="71">
        <v>0</v>
      </c>
      <c r="AV47" s="71">
        <v>0</v>
      </c>
      <c r="AX47" s="70">
        <v>45</v>
      </c>
      <c r="AY47" s="70" t="s">
        <v>124</v>
      </c>
      <c r="AZ47" s="71">
        <v>0</v>
      </c>
      <c r="BA47" s="71">
        <v>0</v>
      </c>
      <c r="BB47" s="71">
        <v>0</v>
      </c>
      <c r="BC47" s="71">
        <v>0</v>
      </c>
      <c r="BE47" s="70">
        <v>45</v>
      </c>
      <c r="BF47" s="70" t="s">
        <v>124</v>
      </c>
      <c r="BG47" s="71">
        <v>0</v>
      </c>
      <c r="BH47" s="71">
        <v>0</v>
      </c>
      <c r="BI47" s="71">
        <v>0</v>
      </c>
      <c r="BJ47" s="71">
        <v>0</v>
      </c>
      <c r="BL47" s="70">
        <v>45</v>
      </c>
      <c r="BM47" s="70" t="s">
        <v>124</v>
      </c>
      <c r="BN47" s="71">
        <v>0</v>
      </c>
      <c r="BO47" s="71">
        <v>0</v>
      </c>
      <c r="BP47" s="71">
        <v>0</v>
      </c>
      <c r="BQ47" s="71">
        <v>0</v>
      </c>
      <c r="BS47" s="70">
        <v>45</v>
      </c>
      <c r="BT47" s="70" t="s">
        <v>124</v>
      </c>
      <c r="BU47" s="71">
        <v>0</v>
      </c>
      <c r="BV47" s="71">
        <v>0</v>
      </c>
      <c r="BW47" s="71">
        <v>0</v>
      </c>
      <c r="BX47" s="71">
        <v>0</v>
      </c>
      <c r="BZ47" s="70">
        <v>45</v>
      </c>
      <c r="CA47" s="70" t="s">
        <v>124</v>
      </c>
      <c r="CB47" s="71">
        <v>0</v>
      </c>
      <c r="CC47" s="71">
        <v>0</v>
      </c>
      <c r="CD47" s="71">
        <v>0</v>
      </c>
      <c r="CE47" s="71">
        <v>0</v>
      </c>
      <c r="CG47" s="70">
        <v>45</v>
      </c>
      <c r="CH47" s="70" t="s">
        <v>124</v>
      </c>
      <c r="CI47" s="71">
        <v>0</v>
      </c>
      <c r="CJ47" s="71">
        <v>0</v>
      </c>
      <c r="CK47" s="71">
        <v>0</v>
      </c>
      <c r="CL47" s="71">
        <v>0</v>
      </c>
      <c r="CN47" s="70">
        <v>45</v>
      </c>
      <c r="CO47" s="70" t="s">
        <v>124</v>
      </c>
      <c r="CP47" s="71">
        <v>0</v>
      </c>
      <c r="CQ47" s="71">
        <v>0</v>
      </c>
      <c r="CR47" s="71">
        <v>0</v>
      </c>
      <c r="CS47" s="71">
        <v>0</v>
      </c>
      <c r="CU47" s="70">
        <v>45</v>
      </c>
      <c r="CV47" s="70" t="s">
        <v>124</v>
      </c>
      <c r="CW47" s="71">
        <v>0</v>
      </c>
      <c r="CX47" s="71">
        <v>0</v>
      </c>
      <c r="CY47" s="71">
        <v>0</v>
      </c>
      <c r="CZ47" s="71">
        <v>0</v>
      </c>
      <c r="DB47" s="70">
        <v>45</v>
      </c>
      <c r="DC47" s="70" t="s">
        <v>124</v>
      </c>
      <c r="DD47" s="71">
        <v>0</v>
      </c>
      <c r="DE47" s="71">
        <v>0</v>
      </c>
      <c r="DF47" s="71">
        <v>0</v>
      </c>
      <c r="DG47" s="71">
        <v>0</v>
      </c>
      <c r="DI47" s="70">
        <v>45</v>
      </c>
      <c r="DJ47" s="70" t="s">
        <v>124</v>
      </c>
      <c r="DK47" s="71">
        <v>0</v>
      </c>
      <c r="DL47" s="71">
        <v>0</v>
      </c>
      <c r="DM47" s="71">
        <v>0</v>
      </c>
      <c r="DN47" s="71">
        <v>0</v>
      </c>
      <c r="DP47" s="70">
        <v>45</v>
      </c>
      <c r="DQ47" s="70" t="s">
        <v>124</v>
      </c>
      <c r="DR47" s="71">
        <v>0</v>
      </c>
      <c r="DS47" s="71">
        <v>0</v>
      </c>
      <c r="DT47" s="71">
        <v>0</v>
      </c>
      <c r="DU47" s="71">
        <v>0</v>
      </c>
      <c r="DW47" s="70">
        <v>45</v>
      </c>
      <c r="DX47" s="70" t="s">
        <v>124</v>
      </c>
      <c r="DY47" s="71">
        <v>0</v>
      </c>
      <c r="DZ47" s="71">
        <v>0</v>
      </c>
      <c r="EA47" s="71">
        <v>0</v>
      </c>
      <c r="EB47" s="71">
        <v>0</v>
      </c>
    </row>
    <row r="48" spans="1:132" x14ac:dyDescent="0.35">
      <c r="A48" s="70">
        <v>46</v>
      </c>
      <c r="B48" s="70" t="s">
        <v>125</v>
      </c>
      <c r="C48" s="71">
        <v>0</v>
      </c>
      <c r="D48" s="71">
        <v>0</v>
      </c>
      <c r="E48" s="71">
        <v>0</v>
      </c>
      <c r="F48" s="71">
        <v>0</v>
      </c>
      <c r="H48" s="70">
        <v>46</v>
      </c>
      <c r="I48" s="70" t="s">
        <v>125</v>
      </c>
      <c r="J48" s="75">
        <v>0</v>
      </c>
      <c r="K48" s="71">
        <v>0</v>
      </c>
      <c r="L48" s="71">
        <v>0</v>
      </c>
      <c r="M48" s="71">
        <v>0</v>
      </c>
      <c r="O48" s="70">
        <v>46</v>
      </c>
      <c r="P48" s="70" t="s">
        <v>125</v>
      </c>
      <c r="Q48" s="75">
        <v>0</v>
      </c>
      <c r="R48" s="71">
        <v>0</v>
      </c>
      <c r="S48" s="71">
        <v>0</v>
      </c>
      <c r="T48" s="71">
        <v>0</v>
      </c>
      <c r="V48" s="70">
        <v>46</v>
      </c>
      <c r="W48" s="70" t="s">
        <v>125</v>
      </c>
      <c r="X48" s="71">
        <v>0</v>
      </c>
      <c r="Y48" s="71">
        <v>0</v>
      </c>
      <c r="Z48" s="71">
        <v>0</v>
      </c>
      <c r="AA48" s="71">
        <v>0</v>
      </c>
      <c r="AC48" s="70">
        <v>46</v>
      </c>
      <c r="AD48" s="70" t="s">
        <v>125</v>
      </c>
      <c r="AE48" s="71">
        <v>0</v>
      </c>
      <c r="AF48" s="71">
        <v>0</v>
      </c>
      <c r="AG48" s="71">
        <v>0</v>
      </c>
      <c r="AH48" s="71">
        <v>0</v>
      </c>
      <c r="AJ48" s="70">
        <v>46</v>
      </c>
      <c r="AK48" s="70" t="s">
        <v>125</v>
      </c>
      <c r="AL48" s="71">
        <v>0</v>
      </c>
      <c r="AM48" s="71">
        <v>0</v>
      </c>
      <c r="AN48" s="71">
        <v>0</v>
      </c>
      <c r="AO48" s="71">
        <v>0</v>
      </c>
      <c r="AQ48" s="70">
        <v>46</v>
      </c>
      <c r="AR48" s="70" t="s">
        <v>125</v>
      </c>
      <c r="AS48" s="71">
        <v>0</v>
      </c>
      <c r="AT48" s="71">
        <v>0</v>
      </c>
      <c r="AU48" s="71">
        <v>0</v>
      </c>
      <c r="AV48" s="71">
        <v>0</v>
      </c>
      <c r="AX48" s="70">
        <v>46</v>
      </c>
      <c r="AY48" s="70" t="s">
        <v>125</v>
      </c>
      <c r="AZ48" s="71">
        <v>0</v>
      </c>
      <c r="BA48" s="71">
        <v>0</v>
      </c>
      <c r="BB48" s="71">
        <v>0</v>
      </c>
      <c r="BC48" s="71">
        <v>0</v>
      </c>
      <c r="BE48" s="70">
        <v>46</v>
      </c>
      <c r="BF48" s="70" t="s">
        <v>125</v>
      </c>
      <c r="BG48" s="71">
        <v>0</v>
      </c>
      <c r="BH48" s="71">
        <v>0</v>
      </c>
      <c r="BI48" s="71">
        <v>0</v>
      </c>
      <c r="BJ48" s="71">
        <v>0</v>
      </c>
      <c r="BL48" s="70">
        <v>46</v>
      </c>
      <c r="BM48" s="70" t="s">
        <v>125</v>
      </c>
      <c r="BN48" s="71">
        <v>0</v>
      </c>
      <c r="BO48" s="71">
        <v>0</v>
      </c>
      <c r="BP48" s="71">
        <v>0</v>
      </c>
      <c r="BQ48" s="71">
        <v>0</v>
      </c>
      <c r="BS48" s="70">
        <v>46</v>
      </c>
      <c r="BT48" s="70" t="s">
        <v>125</v>
      </c>
      <c r="BU48" s="71">
        <v>0</v>
      </c>
      <c r="BV48" s="71">
        <v>0</v>
      </c>
      <c r="BW48" s="71">
        <v>0</v>
      </c>
      <c r="BX48" s="71">
        <v>0</v>
      </c>
      <c r="BZ48" s="70">
        <v>46</v>
      </c>
      <c r="CA48" s="70" t="s">
        <v>125</v>
      </c>
      <c r="CB48" s="71">
        <v>0</v>
      </c>
      <c r="CC48" s="71">
        <v>0</v>
      </c>
      <c r="CD48" s="71">
        <v>0</v>
      </c>
      <c r="CE48" s="71">
        <v>0</v>
      </c>
      <c r="CG48" s="70">
        <v>46</v>
      </c>
      <c r="CH48" s="70" t="s">
        <v>125</v>
      </c>
      <c r="CI48" s="71">
        <v>0</v>
      </c>
      <c r="CJ48" s="71">
        <v>0</v>
      </c>
      <c r="CK48" s="71">
        <v>0</v>
      </c>
      <c r="CL48" s="71">
        <v>0</v>
      </c>
      <c r="CN48" s="70">
        <v>46</v>
      </c>
      <c r="CO48" s="70" t="s">
        <v>125</v>
      </c>
      <c r="CP48" s="71">
        <v>0</v>
      </c>
      <c r="CQ48" s="71">
        <v>0</v>
      </c>
      <c r="CR48" s="71">
        <v>0</v>
      </c>
      <c r="CS48" s="71">
        <v>0</v>
      </c>
      <c r="CU48" s="70">
        <v>46</v>
      </c>
      <c r="CV48" s="70" t="s">
        <v>125</v>
      </c>
      <c r="CW48" s="71">
        <v>0</v>
      </c>
      <c r="CX48" s="71">
        <v>0</v>
      </c>
      <c r="CY48" s="71">
        <v>0</v>
      </c>
      <c r="CZ48" s="71">
        <v>0</v>
      </c>
      <c r="DB48" s="70">
        <v>46</v>
      </c>
      <c r="DC48" s="70" t="s">
        <v>125</v>
      </c>
      <c r="DD48" s="71">
        <v>0</v>
      </c>
      <c r="DE48" s="71">
        <v>0</v>
      </c>
      <c r="DF48" s="71">
        <v>0</v>
      </c>
      <c r="DG48" s="71">
        <v>0</v>
      </c>
      <c r="DI48" s="70">
        <v>46</v>
      </c>
      <c r="DJ48" s="70" t="s">
        <v>125</v>
      </c>
      <c r="DK48" s="71">
        <v>0</v>
      </c>
      <c r="DL48" s="71">
        <v>0</v>
      </c>
      <c r="DM48" s="71">
        <v>0</v>
      </c>
      <c r="DN48" s="71">
        <v>0</v>
      </c>
      <c r="DP48" s="70">
        <v>46</v>
      </c>
      <c r="DQ48" s="70" t="s">
        <v>125</v>
      </c>
      <c r="DR48" s="71">
        <v>0</v>
      </c>
      <c r="DS48" s="71">
        <v>0</v>
      </c>
      <c r="DT48" s="71">
        <v>0</v>
      </c>
      <c r="DU48" s="71">
        <v>0</v>
      </c>
      <c r="DW48" s="70">
        <v>46</v>
      </c>
      <c r="DX48" s="70" t="s">
        <v>125</v>
      </c>
      <c r="DY48" s="71">
        <v>0</v>
      </c>
      <c r="DZ48" s="71">
        <v>0</v>
      </c>
      <c r="EA48" s="71">
        <v>0</v>
      </c>
      <c r="EB48" s="71">
        <v>0</v>
      </c>
    </row>
    <row r="49" spans="1:132" x14ac:dyDescent="0.35">
      <c r="A49" s="70">
        <v>47</v>
      </c>
      <c r="B49" s="70" t="s">
        <v>126</v>
      </c>
      <c r="C49" s="71">
        <v>0</v>
      </c>
      <c r="D49" s="71">
        <v>0</v>
      </c>
      <c r="E49" s="71">
        <v>0</v>
      </c>
      <c r="F49" s="71">
        <v>0</v>
      </c>
      <c r="H49" s="70">
        <v>47</v>
      </c>
      <c r="I49" s="70" t="s">
        <v>126</v>
      </c>
      <c r="J49" s="75">
        <v>0</v>
      </c>
      <c r="K49" s="71">
        <v>0</v>
      </c>
      <c r="L49" s="71">
        <v>0</v>
      </c>
      <c r="M49" s="71">
        <v>0</v>
      </c>
      <c r="O49" s="70">
        <v>47</v>
      </c>
      <c r="P49" s="70" t="s">
        <v>126</v>
      </c>
      <c r="Q49" s="75">
        <v>0</v>
      </c>
      <c r="R49" s="71">
        <v>0</v>
      </c>
      <c r="S49" s="71">
        <v>0</v>
      </c>
      <c r="T49" s="71">
        <v>0</v>
      </c>
      <c r="V49" s="70">
        <v>47</v>
      </c>
      <c r="W49" s="70" t="s">
        <v>126</v>
      </c>
      <c r="X49" s="71">
        <v>0</v>
      </c>
      <c r="Y49" s="71">
        <v>0</v>
      </c>
      <c r="Z49" s="71">
        <v>0</v>
      </c>
      <c r="AA49" s="71">
        <v>0</v>
      </c>
      <c r="AC49" s="70">
        <v>47</v>
      </c>
      <c r="AD49" s="70" t="s">
        <v>126</v>
      </c>
      <c r="AE49" s="71">
        <v>0</v>
      </c>
      <c r="AF49" s="71">
        <v>0</v>
      </c>
      <c r="AG49" s="71">
        <v>0</v>
      </c>
      <c r="AH49" s="71">
        <v>0</v>
      </c>
      <c r="AJ49" s="70">
        <v>47</v>
      </c>
      <c r="AK49" s="70" t="s">
        <v>126</v>
      </c>
      <c r="AL49" s="71">
        <v>0</v>
      </c>
      <c r="AM49" s="71">
        <v>0</v>
      </c>
      <c r="AN49" s="71">
        <v>0</v>
      </c>
      <c r="AO49" s="71">
        <v>0</v>
      </c>
      <c r="AQ49" s="70">
        <v>47</v>
      </c>
      <c r="AR49" s="70" t="s">
        <v>126</v>
      </c>
      <c r="AS49" s="71">
        <v>0</v>
      </c>
      <c r="AT49" s="71">
        <v>0</v>
      </c>
      <c r="AU49" s="71">
        <v>0</v>
      </c>
      <c r="AV49" s="71">
        <v>0</v>
      </c>
      <c r="AX49" s="70">
        <v>47</v>
      </c>
      <c r="AY49" s="70" t="s">
        <v>126</v>
      </c>
      <c r="AZ49" s="71">
        <v>0</v>
      </c>
      <c r="BA49" s="71">
        <v>0</v>
      </c>
      <c r="BB49" s="71">
        <v>0</v>
      </c>
      <c r="BC49" s="71">
        <v>0</v>
      </c>
      <c r="BE49" s="70">
        <v>47</v>
      </c>
      <c r="BF49" s="70" t="s">
        <v>126</v>
      </c>
      <c r="BG49" s="71">
        <v>0</v>
      </c>
      <c r="BH49" s="71">
        <v>0</v>
      </c>
      <c r="BI49" s="71">
        <v>0</v>
      </c>
      <c r="BJ49" s="71">
        <v>0</v>
      </c>
      <c r="BL49" s="70">
        <v>47</v>
      </c>
      <c r="BM49" s="70" t="s">
        <v>126</v>
      </c>
      <c r="BN49" s="71">
        <v>0</v>
      </c>
      <c r="BO49" s="71">
        <v>0</v>
      </c>
      <c r="BP49" s="71">
        <v>0</v>
      </c>
      <c r="BQ49" s="71">
        <v>0</v>
      </c>
      <c r="BS49" s="70">
        <v>47</v>
      </c>
      <c r="BT49" s="70" t="s">
        <v>126</v>
      </c>
      <c r="BU49" s="71">
        <v>0</v>
      </c>
      <c r="BV49" s="71">
        <v>0</v>
      </c>
      <c r="BW49" s="71">
        <v>0</v>
      </c>
      <c r="BX49" s="71">
        <v>0</v>
      </c>
      <c r="BZ49" s="70">
        <v>47</v>
      </c>
      <c r="CA49" s="70" t="s">
        <v>126</v>
      </c>
      <c r="CB49" s="71">
        <v>0</v>
      </c>
      <c r="CC49" s="71">
        <v>0</v>
      </c>
      <c r="CD49" s="71">
        <v>0</v>
      </c>
      <c r="CE49" s="71">
        <v>0</v>
      </c>
      <c r="CG49" s="70">
        <v>47</v>
      </c>
      <c r="CH49" s="70" t="s">
        <v>126</v>
      </c>
      <c r="CI49" s="71">
        <v>0</v>
      </c>
      <c r="CJ49" s="71">
        <v>0</v>
      </c>
      <c r="CK49" s="71">
        <v>0</v>
      </c>
      <c r="CL49" s="71">
        <v>0</v>
      </c>
      <c r="CN49" s="70">
        <v>47</v>
      </c>
      <c r="CO49" s="70" t="s">
        <v>126</v>
      </c>
      <c r="CP49" s="71">
        <v>0</v>
      </c>
      <c r="CQ49" s="71">
        <v>0</v>
      </c>
      <c r="CR49" s="71">
        <v>0</v>
      </c>
      <c r="CS49" s="71">
        <v>0</v>
      </c>
      <c r="CU49" s="70">
        <v>47</v>
      </c>
      <c r="CV49" s="70" t="s">
        <v>126</v>
      </c>
      <c r="CW49" s="71">
        <v>0</v>
      </c>
      <c r="CX49" s="71">
        <v>0</v>
      </c>
      <c r="CY49" s="71">
        <v>0</v>
      </c>
      <c r="CZ49" s="71">
        <v>0</v>
      </c>
      <c r="DB49" s="70">
        <v>47</v>
      </c>
      <c r="DC49" s="70" t="s">
        <v>126</v>
      </c>
      <c r="DD49" s="71">
        <v>0</v>
      </c>
      <c r="DE49" s="71">
        <v>0</v>
      </c>
      <c r="DF49" s="71">
        <v>0</v>
      </c>
      <c r="DG49" s="71">
        <v>0</v>
      </c>
      <c r="DI49" s="70">
        <v>47</v>
      </c>
      <c r="DJ49" s="70" t="s">
        <v>126</v>
      </c>
      <c r="DK49" s="71">
        <v>0</v>
      </c>
      <c r="DL49" s="71">
        <v>0</v>
      </c>
      <c r="DM49" s="71">
        <v>0</v>
      </c>
      <c r="DN49" s="71">
        <v>0</v>
      </c>
      <c r="DP49" s="70">
        <v>47</v>
      </c>
      <c r="DQ49" s="70" t="s">
        <v>126</v>
      </c>
      <c r="DR49" s="71">
        <v>0</v>
      </c>
      <c r="DS49" s="71">
        <v>0</v>
      </c>
      <c r="DT49" s="71">
        <v>0</v>
      </c>
      <c r="DU49" s="71">
        <v>0</v>
      </c>
      <c r="DW49" s="70">
        <v>47</v>
      </c>
      <c r="DX49" s="70" t="s">
        <v>126</v>
      </c>
      <c r="DY49" s="71">
        <v>0</v>
      </c>
      <c r="DZ49" s="71">
        <v>0</v>
      </c>
      <c r="EA49" s="71">
        <v>0</v>
      </c>
      <c r="EB49" s="71">
        <v>0</v>
      </c>
    </row>
    <row r="50" spans="1:132" x14ac:dyDescent="0.35">
      <c r="A50" s="70">
        <v>48</v>
      </c>
      <c r="B50" s="70" t="s">
        <v>127</v>
      </c>
      <c r="C50" s="71">
        <v>0</v>
      </c>
      <c r="D50" s="71">
        <v>0</v>
      </c>
      <c r="E50" s="71">
        <v>0</v>
      </c>
      <c r="F50" s="71">
        <v>0</v>
      </c>
      <c r="H50" s="70">
        <v>48</v>
      </c>
      <c r="I50" s="70" t="s">
        <v>127</v>
      </c>
      <c r="J50" s="75">
        <v>0</v>
      </c>
      <c r="K50" s="71">
        <v>0</v>
      </c>
      <c r="L50" s="71">
        <v>0</v>
      </c>
      <c r="M50" s="71">
        <v>0</v>
      </c>
      <c r="O50" s="70">
        <v>48</v>
      </c>
      <c r="P50" s="70" t="s">
        <v>127</v>
      </c>
      <c r="Q50" s="75">
        <v>0</v>
      </c>
      <c r="R50" s="71">
        <v>0</v>
      </c>
      <c r="S50" s="71">
        <v>0</v>
      </c>
      <c r="T50" s="71">
        <v>0</v>
      </c>
      <c r="V50" s="70">
        <v>48</v>
      </c>
      <c r="W50" s="70" t="s">
        <v>127</v>
      </c>
      <c r="X50" s="71">
        <v>0</v>
      </c>
      <c r="Y50" s="71">
        <v>0</v>
      </c>
      <c r="Z50" s="71">
        <v>0</v>
      </c>
      <c r="AA50" s="71">
        <v>0</v>
      </c>
      <c r="AC50" s="70">
        <v>48</v>
      </c>
      <c r="AD50" s="70" t="s">
        <v>127</v>
      </c>
      <c r="AE50" s="71">
        <v>0</v>
      </c>
      <c r="AF50" s="71">
        <v>0</v>
      </c>
      <c r="AG50" s="71">
        <v>0</v>
      </c>
      <c r="AH50" s="71">
        <v>0</v>
      </c>
      <c r="AJ50" s="70">
        <v>48</v>
      </c>
      <c r="AK50" s="70" t="s">
        <v>127</v>
      </c>
      <c r="AL50" s="71">
        <v>0</v>
      </c>
      <c r="AM50" s="71">
        <v>0</v>
      </c>
      <c r="AN50" s="71">
        <v>0</v>
      </c>
      <c r="AO50" s="71">
        <v>0</v>
      </c>
      <c r="AQ50" s="70">
        <v>48</v>
      </c>
      <c r="AR50" s="70" t="s">
        <v>127</v>
      </c>
      <c r="AS50" s="71">
        <v>0</v>
      </c>
      <c r="AT50" s="71">
        <v>0</v>
      </c>
      <c r="AU50" s="71">
        <v>0</v>
      </c>
      <c r="AV50" s="71">
        <v>0</v>
      </c>
      <c r="AX50" s="70">
        <v>48</v>
      </c>
      <c r="AY50" s="70" t="s">
        <v>127</v>
      </c>
      <c r="AZ50" s="71">
        <v>0</v>
      </c>
      <c r="BA50" s="71">
        <v>0</v>
      </c>
      <c r="BB50" s="71">
        <v>0</v>
      </c>
      <c r="BC50" s="71">
        <v>0</v>
      </c>
      <c r="BE50" s="70">
        <v>48</v>
      </c>
      <c r="BF50" s="70" t="s">
        <v>127</v>
      </c>
      <c r="BG50" s="71">
        <v>0</v>
      </c>
      <c r="BH50" s="71">
        <v>0</v>
      </c>
      <c r="BI50" s="71">
        <v>0</v>
      </c>
      <c r="BJ50" s="71">
        <v>0</v>
      </c>
      <c r="BL50" s="70">
        <v>48</v>
      </c>
      <c r="BM50" s="70" t="s">
        <v>127</v>
      </c>
      <c r="BN50" s="71">
        <v>0</v>
      </c>
      <c r="BO50" s="71">
        <v>0</v>
      </c>
      <c r="BP50" s="71">
        <v>0</v>
      </c>
      <c r="BQ50" s="71">
        <v>0</v>
      </c>
      <c r="BS50" s="70">
        <v>48</v>
      </c>
      <c r="BT50" s="70" t="s">
        <v>127</v>
      </c>
      <c r="BU50" s="71">
        <v>0</v>
      </c>
      <c r="BV50" s="71">
        <v>0</v>
      </c>
      <c r="BW50" s="71">
        <v>0</v>
      </c>
      <c r="BX50" s="71">
        <v>0</v>
      </c>
      <c r="BZ50" s="70">
        <v>48</v>
      </c>
      <c r="CA50" s="70" t="s">
        <v>127</v>
      </c>
      <c r="CB50" s="71">
        <v>0</v>
      </c>
      <c r="CC50" s="71">
        <v>0</v>
      </c>
      <c r="CD50" s="71">
        <v>0</v>
      </c>
      <c r="CE50" s="71">
        <v>0</v>
      </c>
      <c r="CG50" s="70">
        <v>48</v>
      </c>
      <c r="CH50" s="70" t="s">
        <v>127</v>
      </c>
      <c r="CI50" s="71">
        <v>0</v>
      </c>
      <c r="CJ50" s="71">
        <v>0</v>
      </c>
      <c r="CK50" s="71">
        <v>0</v>
      </c>
      <c r="CL50" s="71">
        <v>0</v>
      </c>
      <c r="CN50" s="70">
        <v>48</v>
      </c>
      <c r="CO50" s="70" t="s">
        <v>127</v>
      </c>
      <c r="CP50" s="71">
        <v>0</v>
      </c>
      <c r="CQ50" s="71">
        <v>0</v>
      </c>
      <c r="CR50" s="71">
        <v>0</v>
      </c>
      <c r="CS50" s="71">
        <v>0</v>
      </c>
      <c r="CU50" s="70">
        <v>48</v>
      </c>
      <c r="CV50" s="70" t="s">
        <v>127</v>
      </c>
      <c r="CW50" s="71">
        <v>0</v>
      </c>
      <c r="CX50" s="71">
        <v>0</v>
      </c>
      <c r="CY50" s="71">
        <v>0</v>
      </c>
      <c r="CZ50" s="71">
        <v>0</v>
      </c>
      <c r="DB50" s="70">
        <v>48</v>
      </c>
      <c r="DC50" s="70" t="s">
        <v>127</v>
      </c>
      <c r="DD50" s="71">
        <v>0</v>
      </c>
      <c r="DE50" s="71">
        <v>0</v>
      </c>
      <c r="DF50" s="71">
        <v>0</v>
      </c>
      <c r="DG50" s="71">
        <v>0</v>
      </c>
      <c r="DI50" s="70">
        <v>48</v>
      </c>
      <c r="DJ50" s="70" t="s">
        <v>127</v>
      </c>
      <c r="DK50" s="71">
        <v>0</v>
      </c>
      <c r="DL50" s="71">
        <v>0</v>
      </c>
      <c r="DM50" s="71">
        <v>0</v>
      </c>
      <c r="DN50" s="71">
        <v>0</v>
      </c>
      <c r="DP50" s="70">
        <v>48</v>
      </c>
      <c r="DQ50" s="70" t="s">
        <v>127</v>
      </c>
      <c r="DR50" s="71">
        <v>0</v>
      </c>
      <c r="DS50" s="71">
        <v>0</v>
      </c>
      <c r="DT50" s="71">
        <v>0</v>
      </c>
      <c r="DU50" s="71">
        <v>0</v>
      </c>
      <c r="DW50" s="70">
        <v>48</v>
      </c>
      <c r="DX50" s="70" t="s">
        <v>127</v>
      </c>
      <c r="DY50" s="71">
        <v>0</v>
      </c>
      <c r="DZ50" s="71">
        <v>0</v>
      </c>
      <c r="EA50" s="71">
        <v>0</v>
      </c>
      <c r="EB50" s="71">
        <v>0</v>
      </c>
    </row>
    <row r="51" spans="1:132" x14ac:dyDescent="0.35">
      <c r="A51" s="70">
        <v>49</v>
      </c>
      <c r="B51" s="70" t="s">
        <v>128</v>
      </c>
      <c r="C51" s="71">
        <v>0</v>
      </c>
      <c r="D51" s="71">
        <v>3697.9683870645799</v>
      </c>
      <c r="E51" s="71">
        <v>4365.5479906696701</v>
      </c>
      <c r="F51" s="71">
        <v>8063.5163777342505</v>
      </c>
      <c r="H51" s="70">
        <v>49</v>
      </c>
      <c r="I51" s="70" t="s">
        <v>128</v>
      </c>
      <c r="J51" s="75">
        <v>0</v>
      </c>
      <c r="K51" s="71">
        <v>48470.918208309799</v>
      </c>
      <c r="L51" s="71">
        <v>78739.268130680095</v>
      </c>
      <c r="M51" s="71">
        <v>127210.18633899</v>
      </c>
      <c r="O51" s="70">
        <v>49</v>
      </c>
      <c r="P51" s="70" t="s">
        <v>128</v>
      </c>
      <c r="Q51" s="75">
        <v>0</v>
      </c>
      <c r="R51" s="71">
        <v>131412.499703954</v>
      </c>
      <c r="S51" s="71">
        <v>148166.04864159599</v>
      </c>
      <c r="T51" s="71">
        <v>279578.54834555002</v>
      </c>
      <c r="V51" s="70">
        <v>49</v>
      </c>
      <c r="W51" s="70" t="s">
        <v>128</v>
      </c>
      <c r="X51" s="71">
        <v>0</v>
      </c>
      <c r="Y51" s="71">
        <v>37078.020850392197</v>
      </c>
      <c r="Z51" s="71">
        <v>50104.278762806702</v>
      </c>
      <c r="AA51" s="71">
        <v>87182.299613198906</v>
      </c>
      <c r="AC51" s="70">
        <v>49</v>
      </c>
      <c r="AD51" s="70" t="s">
        <v>128</v>
      </c>
      <c r="AE51" s="71">
        <v>0</v>
      </c>
      <c r="AF51" s="71">
        <v>60086.861966845798</v>
      </c>
      <c r="AG51" s="71">
        <v>27077.4504388075</v>
      </c>
      <c r="AH51" s="71">
        <v>87164.312405653298</v>
      </c>
      <c r="AJ51" s="70">
        <v>49</v>
      </c>
      <c r="AK51" s="70" t="s">
        <v>128</v>
      </c>
      <c r="AL51" s="71">
        <v>0</v>
      </c>
      <c r="AM51" s="71">
        <v>262.43685835081902</v>
      </c>
      <c r="AN51" s="71">
        <v>482.321050382149</v>
      </c>
      <c r="AO51" s="71">
        <v>744.75790873296899</v>
      </c>
      <c r="AQ51" s="70">
        <v>49</v>
      </c>
      <c r="AR51" s="70" t="s">
        <v>128</v>
      </c>
      <c r="AS51" s="71">
        <v>0</v>
      </c>
      <c r="AT51" s="71">
        <v>1960.75287334065</v>
      </c>
      <c r="AU51" s="71">
        <v>788.201362400329</v>
      </c>
      <c r="AV51" s="71">
        <v>2748.95423574098</v>
      </c>
      <c r="AX51" s="70">
        <v>49</v>
      </c>
      <c r="AY51" s="70" t="s">
        <v>128</v>
      </c>
      <c r="AZ51" s="71">
        <v>0</v>
      </c>
      <c r="BA51" s="71">
        <v>262.43685835081902</v>
      </c>
      <c r="BB51" s="71">
        <v>482.321050382149</v>
      </c>
      <c r="BC51" s="71">
        <v>744.75790873296899</v>
      </c>
      <c r="BE51" s="70">
        <v>49</v>
      </c>
      <c r="BF51" s="70" t="s">
        <v>128</v>
      </c>
      <c r="BG51" s="71">
        <v>0</v>
      </c>
      <c r="BH51" s="71">
        <v>1960.75287334065</v>
      </c>
      <c r="BI51" s="71">
        <v>788.201362400329</v>
      </c>
      <c r="BJ51" s="71">
        <v>2748.95423574098</v>
      </c>
      <c r="BL51" s="70">
        <v>49</v>
      </c>
      <c r="BM51" s="70" t="s">
        <v>128</v>
      </c>
      <c r="BN51" s="71">
        <v>0</v>
      </c>
      <c r="BO51" s="71">
        <v>534.40546394042894</v>
      </c>
      <c r="BP51" s="71">
        <v>982.16007582725501</v>
      </c>
      <c r="BQ51" s="71">
        <v>1516.5655397676801</v>
      </c>
      <c r="BS51" s="70">
        <v>49</v>
      </c>
      <c r="BT51" s="70" t="s">
        <v>128</v>
      </c>
      <c r="BU51" s="71">
        <v>0</v>
      </c>
      <c r="BV51" s="71">
        <v>3126.55736879188</v>
      </c>
      <c r="BW51" s="71">
        <v>1278.15815318105</v>
      </c>
      <c r="BX51" s="71">
        <v>4404.7155219729302</v>
      </c>
      <c r="BZ51" s="70">
        <v>49</v>
      </c>
      <c r="CA51" s="70" t="s">
        <v>128</v>
      </c>
      <c r="CB51" s="71">
        <v>0</v>
      </c>
      <c r="CC51" s="71">
        <v>1263.22701576748</v>
      </c>
      <c r="CD51" s="71">
        <v>1958.4786007964501</v>
      </c>
      <c r="CE51" s="71">
        <v>3221.7056165639301</v>
      </c>
      <c r="CG51" s="70">
        <v>49</v>
      </c>
      <c r="CH51" s="70" t="s">
        <v>128</v>
      </c>
      <c r="CI51" s="71">
        <v>0</v>
      </c>
      <c r="CJ51" s="71">
        <v>4942.1623294037299</v>
      </c>
      <c r="CK51" s="71">
        <v>4069.2694750637002</v>
      </c>
      <c r="CL51" s="71">
        <v>9011.4318044674292</v>
      </c>
      <c r="CN51" s="70">
        <v>49</v>
      </c>
      <c r="CO51" s="70" t="s">
        <v>128</v>
      </c>
      <c r="CP51" s="71">
        <v>0</v>
      </c>
      <c r="CQ51" s="71">
        <v>221.36047233339099</v>
      </c>
      <c r="CR51" s="71">
        <v>406.82858421588799</v>
      </c>
      <c r="CS51" s="71">
        <v>628.18905654927903</v>
      </c>
      <c r="CU51" s="70">
        <v>49</v>
      </c>
      <c r="CV51" s="70" t="s">
        <v>128</v>
      </c>
      <c r="CW51" s="71">
        <v>0</v>
      </c>
      <c r="CX51" s="71">
        <v>1634.74450733817</v>
      </c>
      <c r="CY51" s="71">
        <v>675.75833096463703</v>
      </c>
      <c r="CZ51" s="71">
        <v>2310.5028383027998</v>
      </c>
      <c r="DB51" s="70">
        <v>49</v>
      </c>
      <c r="DC51" s="70" t="s">
        <v>128</v>
      </c>
      <c r="DD51" s="71">
        <v>0</v>
      </c>
      <c r="DE51" s="71">
        <v>1147.5369244195999</v>
      </c>
      <c r="DF51" s="71">
        <v>1846.7734131806101</v>
      </c>
      <c r="DG51" s="71">
        <v>2994.31033760021</v>
      </c>
      <c r="DI51" s="70">
        <v>49</v>
      </c>
      <c r="DJ51" s="70" t="s">
        <v>128</v>
      </c>
      <c r="DK51" s="71">
        <v>0</v>
      </c>
      <c r="DL51" s="71">
        <v>5999.4122444838504</v>
      </c>
      <c r="DM51" s="71">
        <v>2464.52589512533</v>
      </c>
      <c r="DN51" s="71">
        <v>8463.9381396091794</v>
      </c>
      <c r="DP51" s="70">
        <v>49</v>
      </c>
      <c r="DQ51" s="70" t="s">
        <v>128</v>
      </c>
      <c r="DR51" s="71">
        <v>0</v>
      </c>
      <c r="DS51" s="71">
        <v>603.19626276272504</v>
      </c>
      <c r="DT51" s="71">
        <v>1108.5876308326699</v>
      </c>
      <c r="DU51" s="71">
        <v>1711.7838935954001</v>
      </c>
      <c r="DW51" s="70">
        <v>49</v>
      </c>
      <c r="DX51" s="70" t="s">
        <v>128</v>
      </c>
      <c r="DY51" s="71">
        <v>0</v>
      </c>
      <c r="DZ51" s="71">
        <v>3112.00234576719</v>
      </c>
      <c r="EA51" s="71">
        <v>1937.13935637755</v>
      </c>
      <c r="EB51" s="71">
        <v>5049.1417021447496</v>
      </c>
    </row>
    <row r="52" spans="1:132" x14ac:dyDescent="0.35">
      <c r="A52" s="70">
        <v>50</v>
      </c>
      <c r="B52" s="70" t="s">
        <v>129</v>
      </c>
      <c r="C52" s="71">
        <v>0</v>
      </c>
      <c r="D52" s="71">
        <v>3312.0908453470602</v>
      </c>
      <c r="E52" s="71">
        <v>978.87643381415</v>
      </c>
      <c r="F52" s="71">
        <v>4290.9672791612102</v>
      </c>
      <c r="H52" s="70">
        <v>50</v>
      </c>
      <c r="I52" s="70" t="s">
        <v>129</v>
      </c>
      <c r="J52" s="75">
        <v>0</v>
      </c>
      <c r="K52" s="71">
        <v>17201.836811686499</v>
      </c>
      <c r="L52" s="71">
        <v>17628.8826776553</v>
      </c>
      <c r="M52" s="71">
        <v>34830.719489341704</v>
      </c>
      <c r="O52" s="70">
        <v>50</v>
      </c>
      <c r="P52" s="70" t="s">
        <v>129</v>
      </c>
      <c r="Q52" s="75">
        <v>0</v>
      </c>
      <c r="R52" s="71">
        <v>18727.432094155301</v>
      </c>
      <c r="S52" s="71">
        <v>33061.713869046202</v>
      </c>
      <c r="T52" s="71">
        <v>51789.145963201503</v>
      </c>
      <c r="V52" s="70">
        <v>50</v>
      </c>
      <c r="W52" s="70" t="s">
        <v>129</v>
      </c>
      <c r="X52" s="71">
        <v>0</v>
      </c>
      <c r="Y52" s="71">
        <v>12641.717583819</v>
      </c>
      <c r="Z52" s="71">
        <v>11230.429245433799</v>
      </c>
      <c r="AA52" s="71">
        <v>23872.146829252899</v>
      </c>
      <c r="AC52" s="70">
        <v>50</v>
      </c>
      <c r="AD52" s="70" t="s">
        <v>129</v>
      </c>
      <c r="AE52" s="71">
        <v>0</v>
      </c>
      <c r="AF52" s="71">
        <v>11813.1615148008</v>
      </c>
      <c r="AG52" s="71">
        <v>6037.9036541605001</v>
      </c>
      <c r="AH52" s="71">
        <v>17851.065168961301</v>
      </c>
      <c r="AJ52" s="70">
        <v>50</v>
      </c>
      <c r="AK52" s="70" t="s">
        <v>129</v>
      </c>
      <c r="AL52" s="71">
        <v>0</v>
      </c>
      <c r="AM52" s="71">
        <v>92.582242301989993</v>
      </c>
      <c r="AN52" s="71">
        <v>107.876038982004</v>
      </c>
      <c r="AO52" s="71">
        <v>200.45828128399401</v>
      </c>
      <c r="AQ52" s="70">
        <v>50</v>
      </c>
      <c r="AR52" s="70" t="s">
        <v>129</v>
      </c>
      <c r="AS52" s="71">
        <v>0</v>
      </c>
      <c r="AT52" s="71">
        <v>165.55691693960199</v>
      </c>
      <c r="AU52" s="71">
        <v>176.29277367038</v>
      </c>
      <c r="AV52" s="71">
        <v>341.84969060998202</v>
      </c>
      <c r="AX52" s="70">
        <v>50</v>
      </c>
      <c r="AY52" s="70" t="s">
        <v>129</v>
      </c>
      <c r="AZ52" s="71">
        <v>0</v>
      </c>
      <c r="BA52" s="71">
        <v>92.582242301989993</v>
      </c>
      <c r="BB52" s="71">
        <v>107.876038982004</v>
      </c>
      <c r="BC52" s="71">
        <v>200.45828128399401</v>
      </c>
      <c r="BE52" s="70">
        <v>50</v>
      </c>
      <c r="BF52" s="70" t="s">
        <v>129</v>
      </c>
      <c r="BG52" s="71">
        <v>0</v>
      </c>
      <c r="BH52" s="71">
        <v>165.55691693960199</v>
      </c>
      <c r="BI52" s="71">
        <v>176.29277367038</v>
      </c>
      <c r="BJ52" s="71">
        <v>341.84969060998202</v>
      </c>
      <c r="BL52" s="70">
        <v>50</v>
      </c>
      <c r="BM52" s="70" t="s">
        <v>129</v>
      </c>
      <c r="BN52" s="71">
        <v>0</v>
      </c>
      <c r="BO52" s="71">
        <v>188.52708594728401</v>
      </c>
      <c r="BP52" s="71">
        <v>219.670152365447</v>
      </c>
      <c r="BQ52" s="71">
        <v>408.19723831273097</v>
      </c>
      <c r="BS52" s="70">
        <v>50</v>
      </c>
      <c r="BT52" s="70" t="s">
        <v>129</v>
      </c>
      <c r="BU52" s="71">
        <v>0</v>
      </c>
      <c r="BV52" s="71">
        <v>422.93848176602</v>
      </c>
      <c r="BW52" s="71">
        <v>285.57736088109903</v>
      </c>
      <c r="BX52" s="71">
        <v>708.51584264711903</v>
      </c>
      <c r="BZ52" s="70">
        <v>50</v>
      </c>
      <c r="CA52" s="70" t="s">
        <v>129</v>
      </c>
      <c r="CB52" s="71">
        <v>0</v>
      </c>
      <c r="CC52" s="71">
        <v>449.23216024597701</v>
      </c>
      <c r="CD52" s="71">
        <v>438.66714621961</v>
      </c>
      <c r="CE52" s="71">
        <v>887.89930646558696</v>
      </c>
      <c r="CG52" s="70">
        <v>50</v>
      </c>
      <c r="CH52" s="70" t="s">
        <v>129</v>
      </c>
      <c r="CI52" s="71">
        <v>0</v>
      </c>
      <c r="CJ52" s="71">
        <v>632.62478487390604</v>
      </c>
      <c r="CK52" s="71">
        <v>907.48572971871397</v>
      </c>
      <c r="CL52" s="71">
        <v>1540.1105145926199</v>
      </c>
      <c r="CN52" s="70">
        <v>50</v>
      </c>
      <c r="CO52" s="70" t="s">
        <v>129</v>
      </c>
      <c r="CP52" s="71">
        <v>0</v>
      </c>
      <c r="CQ52" s="71">
        <v>78.091351247075806</v>
      </c>
      <c r="CR52" s="71">
        <v>90.991376335522801</v>
      </c>
      <c r="CS52" s="71">
        <v>169.08272758259901</v>
      </c>
      <c r="CU52" s="70">
        <v>50</v>
      </c>
      <c r="CV52" s="70" t="s">
        <v>129</v>
      </c>
      <c r="CW52" s="71">
        <v>0</v>
      </c>
      <c r="CX52" s="71">
        <v>138.15099791991099</v>
      </c>
      <c r="CY52" s="71">
        <v>151.10141797919499</v>
      </c>
      <c r="CZ52" s="71">
        <v>289.25241589910502</v>
      </c>
      <c r="DB52" s="70">
        <v>50</v>
      </c>
      <c r="DC52" s="70" t="s">
        <v>129</v>
      </c>
      <c r="DD52" s="71">
        <v>0</v>
      </c>
      <c r="DE52" s="71">
        <v>389.34788222344201</v>
      </c>
      <c r="DF52" s="71">
        <v>414.51394062757703</v>
      </c>
      <c r="DG52" s="71">
        <v>803.86182285101904</v>
      </c>
      <c r="DI52" s="70">
        <v>50</v>
      </c>
      <c r="DJ52" s="70" t="s">
        <v>129</v>
      </c>
      <c r="DK52" s="71">
        <v>0</v>
      </c>
      <c r="DL52" s="71">
        <v>512.10818684944604</v>
      </c>
      <c r="DM52" s="71">
        <v>551.24493651670105</v>
      </c>
      <c r="DN52" s="71">
        <v>1063.3531233661499</v>
      </c>
      <c r="DP52" s="70">
        <v>50</v>
      </c>
      <c r="DQ52" s="70" t="s">
        <v>129</v>
      </c>
      <c r="DR52" s="71">
        <v>0</v>
      </c>
      <c r="DS52" s="71">
        <v>212.79504298935299</v>
      </c>
      <c r="DT52" s="71">
        <v>247.946968899491</v>
      </c>
      <c r="DU52" s="71">
        <v>460.74201188884501</v>
      </c>
      <c r="DW52" s="70">
        <v>50</v>
      </c>
      <c r="DX52" s="70" t="s">
        <v>129</v>
      </c>
      <c r="DY52" s="71">
        <v>0</v>
      </c>
      <c r="DZ52" s="71">
        <v>305.44096795107902</v>
      </c>
      <c r="EA52" s="71">
        <v>432.92955692595302</v>
      </c>
      <c r="EB52" s="71">
        <v>738.37052487703204</v>
      </c>
    </row>
    <row r="53" spans="1:132" x14ac:dyDescent="0.35">
      <c r="A53" s="70">
        <v>51</v>
      </c>
      <c r="B53" s="70" t="s">
        <v>130</v>
      </c>
      <c r="C53" s="71">
        <v>0</v>
      </c>
      <c r="D53" s="71">
        <v>397.94526507950502</v>
      </c>
      <c r="E53" s="71">
        <v>1235.91934239693</v>
      </c>
      <c r="F53" s="71">
        <v>1633.8646074764299</v>
      </c>
      <c r="H53" s="70">
        <v>51</v>
      </c>
      <c r="I53" s="70" t="s">
        <v>130</v>
      </c>
      <c r="J53" s="75">
        <v>0</v>
      </c>
      <c r="K53" s="71">
        <v>5951.9016792382599</v>
      </c>
      <c r="L53" s="71">
        <v>22287.269319268002</v>
      </c>
      <c r="M53" s="71">
        <v>28239.170998506299</v>
      </c>
      <c r="O53" s="70">
        <v>51</v>
      </c>
      <c r="P53" s="70" t="s">
        <v>130</v>
      </c>
      <c r="Q53" s="75">
        <v>0</v>
      </c>
      <c r="R53" s="71">
        <v>17652.144296308601</v>
      </c>
      <c r="S53" s="71">
        <v>41920.244406447397</v>
      </c>
      <c r="T53" s="71">
        <v>59572.3887027561</v>
      </c>
      <c r="V53" s="70">
        <v>51</v>
      </c>
      <c r="W53" s="70" t="s">
        <v>130</v>
      </c>
      <c r="X53" s="71">
        <v>0</v>
      </c>
      <c r="Y53" s="71">
        <v>4261.3782138857596</v>
      </c>
      <c r="Z53" s="71">
        <v>14184.179380552399</v>
      </c>
      <c r="AA53" s="71">
        <v>18445.557594438102</v>
      </c>
      <c r="AC53" s="70">
        <v>51</v>
      </c>
      <c r="AD53" s="70" t="s">
        <v>130</v>
      </c>
      <c r="AE53" s="71">
        <v>0</v>
      </c>
      <c r="AF53" s="71">
        <v>6554.9394920651903</v>
      </c>
      <c r="AG53" s="71">
        <v>7660.2680634261396</v>
      </c>
      <c r="AH53" s="71">
        <v>14215.207555491301</v>
      </c>
      <c r="AJ53" s="70">
        <v>51</v>
      </c>
      <c r="AK53" s="70" t="s">
        <v>130</v>
      </c>
      <c r="AL53" s="71">
        <v>0</v>
      </c>
      <c r="AM53" s="71">
        <v>32.330607180895001</v>
      </c>
      <c r="AN53" s="71">
        <v>136.50342076736101</v>
      </c>
      <c r="AO53" s="71">
        <v>168.83402794825599</v>
      </c>
      <c r="AQ53" s="70">
        <v>51</v>
      </c>
      <c r="AR53" s="70" t="s">
        <v>130</v>
      </c>
      <c r="AS53" s="71">
        <v>0</v>
      </c>
      <c r="AT53" s="71">
        <v>120.897284905191</v>
      </c>
      <c r="AU53" s="71">
        <v>223.072290883661</v>
      </c>
      <c r="AV53" s="71">
        <v>343.96957578885298</v>
      </c>
      <c r="AX53" s="70">
        <v>51</v>
      </c>
      <c r="AY53" s="70" t="s">
        <v>130</v>
      </c>
      <c r="AZ53" s="71">
        <v>0</v>
      </c>
      <c r="BA53" s="71">
        <v>32.330607180895001</v>
      </c>
      <c r="BB53" s="71">
        <v>136.50342076736101</v>
      </c>
      <c r="BC53" s="71">
        <v>168.83402794825599</v>
      </c>
      <c r="BE53" s="70">
        <v>51</v>
      </c>
      <c r="BF53" s="70" t="s">
        <v>130</v>
      </c>
      <c r="BG53" s="71">
        <v>0</v>
      </c>
      <c r="BH53" s="71">
        <v>120.897284905191</v>
      </c>
      <c r="BI53" s="71">
        <v>223.072290883661</v>
      </c>
      <c r="BJ53" s="71">
        <v>343.96957578885298</v>
      </c>
      <c r="BL53" s="70">
        <v>51</v>
      </c>
      <c r="BM53" s="70" t="s">
        <v>130</v>
      </c>
      <c r="BN53" s="71">
        <v>0</v>
      </c>
      <c r="BO53" s="71">
        <v>65.835467009308502</v>
      </c>
      <c r="BP53" s="71">
        <v>277.96466686520699</v>
      </c>
      <c r="BQ53" s="71">
        <v>343.80013387451601</v>
      </c>
      <c r="BS53" s="70">
        <v>51</v>
      </c>
      <c r="BT53" s="70" t="s">
        <v>130</v>
      </c>
      <c r="BU53" s="71">
        <v>0</v>
      </c>
      <c r="BV53" s="71">
        <v>251.71363995427899</v>
      </c>
      <c r="BW53" s="71">
        <v>361.68721393471202</v>
      </c>
      <c r="BX53" s="71">
        <v>613.40085388899104</v>
      </c>
      <c r="BZ53" s="70">
        <v>51</v>
      </c>
      <c r="CA53" s="70" t="s">
        <v>130</v>
      </c>
      <c r="CB53" s="71">
        <v>0</v>
      </c>
      <c r="CC53" s="71">
        <v>154.94006067488499</v>
      </c>
      <c r="CD53" s="71">
        <v>554.38089590039101</v>
      </c>
      <c r="CE53" s="71">
        <v>709.32095657527702</v>
      </c>
      <c r="CG53" s="70">
        <v>51</v>
      </c>
      <c r="CH53" s="70" t="s">
        <v>130</v>
      </c>
      <c r="CI53" s="71">
        <v>0</v>
      </c>
      <c r="CJ53" s="71">
        <v>388.40803336092398</v>
      </c>
      <c r="CK53" s="71">
        <v>1151.2204936358901</v>
      </c>
      <c r="CL53" s="71">
        <v>1539.62852699682</v>
      </c>
      <c r="CN53" s="70">
        <v>51</v>
      </c>
      <c r="CO53" s="70" t="s">
        <v>130</v>
      </c>
      <c r="CP53" s="71">
        <v>0</v>
      </c>
      <c r="CQ53" s="71">
        <v>27.270249009082701</v>
      </c>
      <c r="CR53" s="71">
        <v>115.138025527626</v>
      </c>
      <c r="CS53" s="71">
        <v>142.40827453670801</v>
      </c>
      <c r="CU53" s="70">
        <v>51</v>
      </c>
      <c r="CV53" s="70" t="s">
        <v>130</v>
      </c>
      <c r="CW53" s="71">
        <v>0</v>
      </c>
      <c r="CX53" s="71">
        <v>100.08102702385401</v>
      </c>
      <c r="CY53" s="71">
        <v>191.242379366509</v>
      </c>
      <c r="CZ53" s="71">
        <v>291.323406390363</v>
      </c>
      <c r="DB53" s="70">
        <v>51</v>
      </c>
      <c r="DC53" s="70" t="s">
        <v>130</v>
      </c>
      <c r="DD53" s="71">
        <v>0</v>
      </c>
      <c r="DE53" s="71">
        <v>136.14259120320901</v>
      </c>
      <c r="DF53" s="71">
        <v>522.90425852137002</v>
      </c>
      <c r="DG53" s="71">
        <v>659.04684972457903</v>
      </c>
      <c r="DI53" s="70">
        <v>51</v>
      </c>
      <c r="DJ53" s="70" t="s">
        <v>130</v>
      </c>
      <c r="DK53" s="71">
        <v>0</v>
      </c>
      <c r="DL53" s="71">
        <v>372.93529134588402</v>
      </c>
      <c r="DM53" s="71">
        <v>697.49909645636399</v>
      </c>
      <c r="DN53" s="71">
        <v>1070.4343878022501</v>
      </c>
      <c r="DP53" s="70">
        <v>51</v>
      </c>
      <c r="DQ53" s="70" t="s">
        <v>130</v>
      </c>
      <c r="DR53" s="71">
        <v>0</v>
      </c>
      <c r="DS53" s="71">
        <v>74.3100704181428</v>
      </c>
      <c r="DT53" s="71">
        <v>313.74538538002099</v>
      </c>
      <c r="DU53" s="71">
        <v>388.05545579816402</v>
      </c>
      <c r="DW53" s="70">
        <v>51</v>
      </c>
      <c r="DX53" s="70" t="s">
        <v>130</v>
      </c>
      <c r="DY53" s="71">
        <v>0</v>
      </c>
      <c r="DZ53" s="71">
        <v>337.80953342766497</v>
      </c>
      <c r="EA53" s="71">
        <v>548.181955294521</v>
      </c>
      <c r="EB53" s="71">
        <v>885.99148872218598</v>
      </c>
    </row>
    <row r="54" spans="1:132" x14ac:dyDescent="0.35">
      <c r="A54" s="70">
        <v>52</v>
      </c>
      <c r="B54" s="70" t="s">
        <v>131</v>
      </c>
      <c r="C54" s="71">
        <v>0</v>
      </c>
      <c r="D54" s="71">
        <v>0</v>
      </c>
      <c r="E54" s="71">
        <v>0</v>
      </c>
      <c r="F54" s="71">
        <v>0</v>
      </c>
      <c r="H54" s="70">
        <v>52</v>
      </c>
      <c r="I54" s="70" t="s">
        <v>131</v>
      </c>
      <c r="J54" s="75">
        <v>23520546.900895201</v>
      </c>
      <c r="K54" s="71">
        <v>0</v>
      </c>
      <c r="L54" s="71">
        <v>0</v>
      </c>
      <c r="M54" s="71">
        <v>23520546.900895201</v>
      </c>
      <c r="O54" s="70">
        <v>52</v>
      </c>
      <c r="P54" s="70" t="s">
        <v>131</v>
      </c>
      <c r="Q54" s="75">
        <v>0</v>
      </c>
      <c r="R54" s="71">
        <v>0</v>
      </c>
      <c r="S54" s="71">
        <v>0</v>
      </c>
      <c r="T54" s="71">
        <v>0</v>
      </c>
      <c r="V54" s="70">
        <v>52</v>
      </c>
      <c r="W54" s="70" t="s">
        <v>131</v>
      </c>
      <c r="X54" s="71">
        <v>14698300.7833334</v>
      </c>
      <c r="Y54" s="71">
        <v>0</v>
      </c>
      <c r="Z54" s="71">
        <v>0</v>
      </c>
      <c r="AA54" s="71">
        <v>14698300.7833334</v>
      </c>
      <c r="AC54" s="70">
        <v>52</v>
      </c>
      <c r="AD54" s="70" t="s">
        <v>131</v>
      </c>
      <c r="AE54" s="71">
        <v>0</v>
      </c>
      <c r="AF54" s="71">
        <v>0</v>
      </c>
      <c r="AG54" s="71">
        <v>0</v>
      </c>
      <c r="AH54" s="71">
        <v>0</v>
      </c>
      <c r="AJ54" s="70">
        <v>52</v>
      </c>
      <c r="AK54" s="70" t="s">
        <v>131</v>
      </c>
      <c r="AL54" s="71">
        <v>0</v>
      </c>
      <c r="AM54" s="71">
        <v>0</v>
      </c>
      <c r="AN54" s="71">
        <v>0</v>
      </c>
      <c r="AO54" s="71">
        <v>0</v>
      </c>
      <c r="AQ54" s="70">
        <v>52</v>
      </c>
      <c r="AR54" s="70" t="s">
        <v>131</v>
      </c>
      <c r="AS54" s="71">
        <v>0</v>
      </c>
      <c r="AT54" s="71">
        <v>0</v>
      </c>
      <c r="AU54" s="71">
        <v>0</v>
      </c>
      <c r="AV54" s="71">
        <v>0</v>
      </c>
      <c r="AX54" s="70">
        <v>52</v>
      </c>
      <c r="AY54" s="70" t="s">
        <v>131</v>
      </c>
      <c r="AZ54" s="71">
        <v>0</v>
      </c>
      <c r="BA54" s="71">
        <v>0</v>
      </c>
      <c r="BB54" s="71">
        <v>0</v>
      </c>
      <c r="BC54" s="71">
        <v>0</v>
      </c>
      <c r="BE54" s="70">
        <v>52</v>
      </c>
      <c r="BF54" s="70" t="s">
        <v>131</v>
      </c>
      <c r="BG54" s="71">
        <v>0</v>
      </c>
      <c r="BH54" s="71">
        <v>0</v>
      </c>
      <c r="BI54" s="71">
        <v>0</v>
      </c>
      <c r="BJ54" s="71">
        <v>0</v>
      </c>
      <c r="BL54" s="70">
        <v>52</v>
      </c>
      <c r="BM54" s="70" t="s">
        <v>131</v>
      </c>
      <c r="BN54" s="71">
        <v>0</v>
      </c>
      <c r="BO54" s="71">
        <v>0</v>
      </c>
      <c r="BP54" s="71">
        <v>0</v>
      </c>
      <c r="BQ54" s="71">
        <v>0</v>
      </c>
      <c r="BS54" s="70">
        <v>52</v>
      </c>
      <c r="BT54" s="70" t="s">
        <v>131</v>
      </c>
      <c r="BU54" s="71">
        <v>0</v>
      </c>
      <c r="BV54" s="71">
        <v>0</v>
      </c>
      <c r="BW54" s="71">
        <v>0</v>
      </c>
      <c r="BX54" s="71">
        <v>0</v>
      </c>
      <c r="BZ54" s="70">
        <v>52</v>
      </c>
      <c r="CA54" s="70" t="s">
        <v>131</v>
      </c>
      <c r="CB54" s="71">
        <v>825800.79563965194</v>
      </c>
      <c r="CC54" s="71">
        <v>0</v>
      </c>
      <c r="CD54" s="71">
        <v>0</v>
      </c>
      <c r="CE54" s="71">
        <v>825800.79563965194</v>
      </c>
      <c r="CG54" s="70">
        <v>52</v>
      </c>
      <c r="CH54" s="70" t="s">
        <v>131</v>
      </c>
      <c r="CI54" s="71">
        <v>0</v>
      </c>
      <c r="CJ54" s="71">
        <v>0</v>
      </c>
      <c r="CK54" s="71">
        <v>0</v>
      </c>
      <c r="CL54" s="71">
        <v>0</v>
      </c>
      <c r="CN54" s="70">
        <v>52</v>
      </c>
      <c r="CO54" s="70" t="s">
        <v>131</v>
      </c>
      <c r="CP54" s="71">
        <v>0</v>
      </c>
      <c r="CQ54" s="71">
        <v>0</v>
      </c>
      <c r="CR54" s="71">
        <v>0</v>
      </c>
      <c r="CS54" s="71">
        <v>0</v>
      </c>
      <c r="CU54" s="70">
        <v>52</v>
      </c>
      <c r="CV54" s="70" t="s">
        <v>131</v>
      </c>
      <c r="CW54" s="71">
        <v>0</v>
      </c>
      <c r="CX54" s="71">
        <v>0</v>
      </c>
      <c r="CY54" s="71">
        <v>0</v>
      </c>
      <c r="CZ54" s="71">
        <v>0</v>
      </c>
      <c r="DB54" s="70">
        <v>52</v>
      </c>
      <c r="DC54" s="70" t="s">
        <v>131</v>
      </c>
      <c r="DD54" s="71">
        <v>0</v>
      </c>
      <c r="DE54" s="71">
        <v>0</v>
      </c>
      <c r="DF54" s="71">
        <v>0</v>
      </c>
      <c r="DG54" s="71">
        <v>0</v>
      </c>
      <c r="DI54" s="70">
        <v>52</v>
      </c>
      <c r="DJ54" s="70" t="s">
        <v>131</v>
      </c>
      <c r="DK54" s="71">
        <v>0</v>
      </c>
      <c r="DL54" s="71">
        <v>0</v>
      </c>
      <c r="DM54" s="71">
        <v>0</v>
      </c>
      <c r="DN54" s="71">
        <v>0</v>
      </c>
      <c r="DP54" s="70">
        <v>52</v>
      </c>
      <c r="DQ54" s="70" t="s">
        <v>131</v>
      </c>
      <c r="DR54" s="71">
        <v>0</v>
      </c>
      <c r="DS54" s="71">
        <v>0</v>
      </c>
      <c r="DT54" s="71">
        <v>0</v>
      </c>
      <c r="DU54" s="71">
        <v>0</v>
      </c>
      <c r="DW54" s="70">
        <v>52</v>
      </c>
      <c r="DX54" s="70" t="s">
        <v>131</v>
      </c>
      <c r="DY54" s="71">
        <v>0</v>
      </c>
      <c r="DZ54" s="71">
        <v>0</v>
      </c>
      <c r="EA54" s="71">
        <v>0</v>
      </c>
      <c r="EB54" s="71">
        <v>0</v>
      </c>
    </row>
    <row r="55" spans="1:132" x14ac:dyDescent="0.35">
      <c r="A55" s="70">
        <v>53</v>
      </c>
      <c r="B55" s="70" t="s">
        <v>132</v>
      </c>
      <c r="C55" s="71">
        <v>0</v>
      </c>
      <c r="D55" s="71">
        <v>0</v>
      </c>
      <c r="E55" s="71">
        <v>0</v>
      </c>
      <c r="F55" s="71">
        <v>0</v>
      </c>
      <c r="H55" s="70">
        <v>53</v>
      </c>
      <c r="I55" s="70" t="s">
        <v>132</v>
      </c>
      <c r="J55" s="75">
        <v>0</v>
      </c>
      <c r="K55" s="71">
        <v>0</v>
      </c>
      <c r="L55" s="71">
        <v>0</v>
      </c>
      <c r="M55" s="71">
        <v>0</v>
      </c>
      <c r="O55" s="70">
        <v>53</v>
      </c>
      <c r="P55" s="70" t="s">
        <v>132</v>
      </c>
      <c r="Q55" s="75">
        <v>0</v>
      </c>
      <c r="R55" s="71">
        <v>0</v>
      </c>
      <c r="S55" s="71">
        <v>0</v>
      </c>
      <c r="T55" s="71">
        <v>0</v>
      </c>
      <c r="V55" s="70">
        <v>53</v>
      </c>
      <c r="W55" s="70" t="s">
        <v>132</v>
      </c>
      <c r="X55" s="71">
        <v>0</v>
      </c>
      <c r="Y55" s="71">
        <v>0</v>
      </c>
      <c r="Z55" s="71">
        <v>0</v>
      </c>
      <c r="AA55" s="71">
        <v>0</v>
      </c>
      <c r="AC55" s="70">
        <v>53</v>
      </c>
      <c r="AD55" s="70" t="s">
        <v>132</v>
      </c>
      <c r="AE55" s="71">
        <v>0</v>
      </c>
      <c r="AF55" s="71">
        <v>0</v>
      </c>
      <c r="AG55" s="71">
        <v>0</v>
      </c>
      <c r="AH55" s="71">
        <v>0</v>
      </c>
      <c r="AJ55" s="70">
        <v>53</v>
      </c>
      <c r="AK55" s="70" t="s">
        <v>132</v>
      </c>
      <c r="AL55" s="71">
        <v>0</v>
      </c>
      <c r="AM55" s="71">
        <v>0</v>
      </c>
      <c r="AN55" s="71">
        <v>0</v>
      </c>
      <c r="AO55" s="71">
        <v>0</v>
      </c>
      <c r="AQ55" s="70">
        <v>53</v>
      </c>
      <c r="AR55" s="70" t="s">
        <v>132</v>
      </c>
      <c r="AS55" s="71">
        <v>0</v>
      </c>
      <c r="AT55" s="71">
        <v>0</v>
      </c>
      <c r="AU55" s="71">
        <v>0</v>
      </c>
      <c r="AV55" s="71">
        <v>0</v>
      </c>
      <c r="AX55" s="70">
        <v>53</v>
      </c>
      <c r="AY55" s="70" t="s">
        <v>132</v>
      </c>
      <c r="AZ55" s="71">
        <v>0</v>
      </c>
      <c r="BA55" s="71">
        <v>0</v>
      </c>
      <c r="BB55" s="71">
        <v>0</v>
      </c>
      <c r="BC55" s="71">
        <v>0</v>
      </c>
      <c r="BE55" s="70">
        <v>53</v>
      </c>
      <c r="BF55" s="70" t="s">
        <v>132</v>
      </c>
      <c r="BG55" s="71">
        <v>0</v>
      </c>
      <c r="BH55" s="71">
        <v>0</v>
      </c>
      <c r="BI55" s="71">
        <v>0</v>
      </c>
      <c r="BJ55" s="71">
        <v>0</v>
      </c>
      <c r="BL55" s="70">
        <v>53</v>
      </c>
      <c r="BM55" s="70" t="s">
        <v>132</v>
      </c>
      <c r="BN55" s="71">
        <v>0</v>
      </c>
      <c r="BO55" s="71">
        <v>0</v>
      </c>
      <c r="BP55" s="71">
        <v>0</v>
      </c>
      <c r="BQ55" s="71">
        <v>0</v>
      </c>
      <c r="BS55" s="70">
        <v>53</v>
      </c>
      <c r="BT55" s="70" t="s">
        <v>132</v>
      </c>
      <c r="BU55" s="71">
        <v>0</v>
      </c>
      <c r="BV55" s="71">
        <v>0</v>
      </c>
      <c r="BW55" s="71">
        <v>0</v>
      </c>
      <c r="BX55" s="71">
        <v>0</v>
      </c>
      <c r="BZ55" s="70">
        <v>53</v>
      </c>
      <c r="CA55" s="70" t="s">
        <v>132</v>
      </c>
      <c r="CB55" s="71">
        <v>0</v>
      </c>
      <c r="CC55" s="71">
        <v>0</v>
      </c>
      <c r="CD55" s="71">
        <v>0</v>
      </c>
      <c r="CE55" s="71">
        <v>0</v>
      </c>
      <c r="CG55" s="70">
        <v>53</v>
      </c>
      <c r="CH55" s="70" t="s">
        <v>132</v>
      </c>
      <c r="CI55" s="71">
        <v>0</v>
      </c>
      <c r="CJ55" s="71">
        <v>0</v>
      </c>
      <c r="CK55" s="71">
        <v>0</v>
      </c>
      <c r="CL55" s="71">
        <v>0</v>
      </c>
      <c r="CN55" s="70">
        <v>53</v>
      </c>
      <c r="CO55" s="70" t="s">
        <v>132</v>
      </c>
      <c r="CP55" s="71">
        <v>0</v>
      </c>
      <c r="CQ55" s="71">
        <v>0</v>
      </c>
      <c r="CR55" s="71">
        <v>0</v>
      </c>
      <c r="CS55" s="71">
        <v>0</v>
      </c>
      <c r="CU55" s="70">
        <v>53</v>
      </c>
      <c r="CV55" s="70" t="s">
        <v>132</v>
      </c>
      <c r="CW55" s="71">
        <v>0</v>
      </c>
      <c r="CX55" s="71">
        <v>0</v>
      </c>
      <c r="CY55" s="71">
        <v>0</v>
      </c>
      <c r="CZ55" s="71">
        <v>0</v>
      </c>
      <c r="DB55" s="70">
        <v>53</v>
      </c>
      <c r="DC55" s="70" t="s">
        <v>132</v>
      </c>
      <c r="DD55" s="71">
        <v>0</v>
      </c>
      <c r="DE55" s="71">
        <v>0</v>
      </c>
      <c r="DF55" s="71">
        <v>0</v>
      </c>
      <c r="DG55" s="71">
        <v>0</v>
      </c>
      <c r="DI55" s="70">
        <v>53</v>
      </c>
      <c r="DJ55" s="70" t="s">
        <v>132</v>
      </c>
      <c r="DK55" s="71">
        <v>0</v>
      </c>
      <c r="DL55" s="71">
        <v>0</v>
      </c>
      <c r="DM55" s="71">
        <v>0</v>
      </c>
      <c r="DN55" s="71">
        <v>0</v>
      </c>
      <c r="DP55" s="70">
        <v>53</v>
      </c>
      <c r="DQ55" s="70" t="s">
        <v>132</v>
      </c>
      <c r="DR55" s="71">
        <v>0</v>
      </c>
      <c r="DS55" s="71">
        <v>0</v>
      </c>
      <c r="DT55" s="71">
        <v>0</v>
      </c>
      <c r="DU55" s="71">
        <v>0</v>
      </c>
      <c r="DW55" s="70">
        <v>53</v>
      </c>
      <c r="DX55" s="70" t="s">
        <v>132</v>
      </c>
      <c r="DY55" s="71">
        <v>0</v>
      </c>
      <c r="DZ55" s="71">
        <v>0</v>
      </c>
      <c r="EA55" s="71">
        <v>0</v>
      </c>
      <c r="EB55" s="71">
        <v>0</v>
      </c>
    </row>
    <row r="56" spans="1:132" x14ac:dyDescent="0.35">
      <c r="A56" s="70">
        <v>54</v>
      </c>
      <c r="B56" s="70" t="s">
        <v>133</v>
      </c>
      <c r="C56" s="71">
        <v>0</v>
      </c>
      <c r="D56" s="71">
        <v>0</v>
      </c>
      <c r="E56" s="71">
        <v>0</v>
      </c>
      <c r="F56" s="71">
        <v>0</v>
      </c>
      <c r="H56" s="70">
        <v>54</v>
      </c>
      <c r="I56" s="70" t="s">
        <v>133</v>
      </c>
      <c r="J56" s="75">
        <v>0</v>
      </c>
      <c r="K56" s="71">
        <v>0</v>
      </c>
      <c r="L56" s="71">
        <v>0</v>
      </c>
      <c r="M56" s="71">
        <v>0</v>
      </c>
      <c r="O56" s="70">
        <v>54</v>
      </c>
      <c r="P56" s="70" t="s">
        <v>133</v>
      </c>
      <c r="Q56" s="75">
        <v>0</v>
      </c>
      <c r="R56" s="71">
        <v>0</v>
      </c>
      <c r="S56" s="71">
        <v>0</v>
      </c>
      <c r="T56" s="71">
        <v>0</v>
      </c>
      <c r="V56" s="70">
        <v>54</v>
      </c>
      <c r="W56" s="70" t="s">
        <v>133</v>
      </c>
      <c r="X56" s="71">
        <v>0</v>
      </c>
      <c r="Y56" s="71">
        <v>0</v>
      </c>
      <c r="Z56" s="71">
        <v>0</v>
      </c>
      <c r="AA56" s="71">
        <v>0</v>
      </c>
      <c r="AC56" s="70">
        <v>54</v>
      </c>
      <c r="AD56" s="70" t="s">
        <v>133</v>
      </c>
      <c r="AE56" s="71">
        <v>0</v>
      </c>
      <c r="AF56" s="71">
        <v>0</v>
      </c>
      <c r="AG56" s="71">
        <v>0</v>
      </c>
      <c r="AH56" s="71">
        <v>0</v>
      </c>
      <c r="AJ56" s="70">
        <v>54</v>
      </c>
      <c r="AK56" s="70" t="s">
        <v>133</v>
      </c>
      <c r="AL56" s="71">
        <v>0</v>
      </c>
      <c r="AM56" s="71">
        <v>0</v>
      </c>
      <c r="AN56" s="71">
        <v>0</v>
      </c>
      <c r="AO56" s="71">
        <v>0</v>
      </c>
      <c r="AQ56" s="70">
        <v>54</v>
      </c>
      <c r="AR56" s="70" t="s">
        <v>133</v>
      </c>
      <c r="AS56" s="71">
        <v>0</v>
      </c>
      <c r="AT56" s="71">
        <v>0</v>
      </c>
      <c r="AU56" s="71">
        <v>0</v>
      </c>
      <c r="AV56" s="71">
        <v>0</v>
      </c>
      <c r="AX56" s="70">
        <v>54</v>
      </c>
      <c r="AY56" s="70" t="s">
        <v>133</v>
      </c>
      <c r="AZ56" s="71">
        <v>0</v>
      </c>
      <c r="BA56" s="71">
        <v>0</v>
      </c>
      <c r="BB56" s="71">
        <v>0</v>
      </c>
      <c r="BC56" s="71">
        <v>0</v>
      </c>
      <c r="BE56" s="70">
        <v>54</v>
      </c>
      <c r="BF56" s="70" t="s">
        <v>133</v>
      </c>
      <c r="BG56" s="71">
        <v>0</v>
      </c>
      <c r="BH56" s="71">
        <v>0</v>
      </c>
      <c r="BI56" s="71">
        <v>0</v>
      </c>
      <c r="BJ56" s="71">
        <v>0</v>
      </c>
      <c r="BL56" s="70">
        <v>54</v>
      </c>
      <c r="BM56" s="70" t="s">
        <v>133</v>
      </c>
      <c r="BN56" s="71">
        <v>0</v>
      </c>
      <c r="BO56" s="71">
        <v>0</v>
      </c>
      <c r="BP56" s="71">
        <v>0</v>
      </c>
      <c r="BQ56" s="71">
        <v>0</v>
      </c>
      <c r="BS56" s="70">
        <v>54</v>
      </c>
      <c r="BT56" s="70" t="s">
        <v>133</v>
      </c>
      <c r="BU56" s="71">
        <v>0</v>
      </c>
      <c r="BV56" s="71">
        <v>0</v>
      </c>
      <c r="BW56" s="71">
        <v>0</v>
      </c>
      <c r="BX56" s="71">
        <v>0</v>
      </c>
      <c r="BZ56" s="70">
        <v>54</v>
      </c>
      <c r="CA56" s="70" t="s">
        <v>133</v>
      </c>
      <c r="CB56" s="71">
        <v>0</v>
      </c>
      <c r="CC56" s="71">
        <v>0</v>
      </c>
      <c r="CD56" s="71">
        <v>0</v>
      </c>
      <c r="CE56" s="71">
        <v>0</v>
      </c>
      <c r="CG56" s="70">
        <v>54</v>
      </c>
      <c r="CH56" s="70" t="s">
        <v>133</v>
      </c>
      <c r="CI56" s="71">
        <v>0</v>
      </c>
      <c r="CJ56" s="71">
        <v>0</v>
      </c>
      <c r="CK56" s="71">
        <v>0</v>
      </c>
      <c r="CL56" s="71">
        <v>0</v>
      </c>
      <c r="CN56" s="70">
        <v>54</v>
      </c>
      <c r="CO56" s="70" t="s">
        <v>133</v>
      </c>
      <c r="CP56" s="71">
        <v>0</v>
      </c>
      <c r="CQ56" s="71">
        <v>0</v>
      </c>
      <c r="CR56" s="71">
        <v>0</v>
      </c>
      <c r="CS56" s="71">
        <v>0</v>
      </c>
      <c r="CU56" s="70">
        <v>54</v>
      </c>
      <c r="CV56" s="70" t="s">
        <v>133</v>
      </c>
      <c r="CW56" s="71">
        <v>0</v>
      </c>
      <c r="CX56" s="71">
        <v>0</v>
      </c>
      <c r="CY56" s="71">
        <v>0</v>
      </c>
      <c r="CZ56" s="71">
        <v>0</v>
      </c>
      <c r="DB56" s="70">
        <v>54</v>
      </c>
      <c r="DC56" s="70" t="s">
        <v>133</v>
      </c>
      <c r="DD56" s="71">
        <v>0</v>
      </c>
      <c r="DE56" s="71">
        <v>0</v>
      </c>
      <c r="DF56" s="71">
        <v>0</v>
      </c>
      <c r="DG56" s="71">
        <v>0</v>
      </c>
      <c r="DI56" s="70">
        <v>54</v>
      </c>
      <c r="DJ56" s="70" t="s">
        <v>133</v>
      </c>
      <c r="DK56" s="71">
        <v>0</v>
      </c>
      <c r="DL56" s="71">
        <v>0</v>
      </c>
      <c r="DM56" s="71">
        <v>0</v>
      </c>
      <c r="DN56" s="71">
        <v>0</v>
      </c>
      <c r="DP56" s="70">
        <v>54</v>
      </c>
      <c r="DQ56" s="70" t="s">
        <v>133</v>
      </c>
      <c r="DR56" s="71">
        <v>0</v>
      </c>
      <c r="DS56" s="71">
        <v>0</v>
      </c>
      <c r="DT56" s="71">
        <v>0</v>
      </c>
      <c r="DU56" s="71">
        <v>0</v>
      </c>
      <c r="DW56" s="70">
        <v>54</v>
      </c>
      <c r="DX56" s="70" t="s">
        <v>133</v>
      </c>
      <c r="DY56" s="71">
        <v>0</v>
      </c>
      <c r="DZ56" s="71">
        <v>0</v>
      </c>
      <c r="EA56" s="71">
        <v>0</v>
      </c>
      <c r="EB56" s="71">
        <v>0</v>
      </c>
    </row>
    <row r="57" spans="1:132" x14ac:dyDescent="0.35">
      <c r="A57" s="70">
        <v>55</v>
      </c>
      <c r="B57" s="70" t="s">
        <v>134</v>
      </c>
      <c r="C57" s="71">
        <v>0</v>
      </c>
      <c r="D57" s="71">
        <v>0</v>
      </c>
      <c r="E57" s="71">
        <v>0</v>
      </c>
      <c r="F57" s="71">
        <v>0</v>
      </c>
      <c r="H57" s="70">
        <v>55</v>
      </c>
      <c r="I57" s="70" t="s">
        <v>134</v>
      </c>
      <c r="J57" s="75">
        <v>0</v>
      </c>
      <c r="K57" s="71">
        <v>0</v>
      </c>
      <c r="L57" s="71">
        <v>0</v>
      </c>
      <c r="M57" s="71">
        <v>0</v>
      </c>
      <c r="O57" s="70">
        <v>55</v>
      </c>
      <c r="P57" s="70" t="s">
        <v>134</v>
      </c>
      <c r="Q57" s="75">
        <v>0</v>
      </c>
      <c r="R57" s="71">
        <v>0</v>
      </c>
      <c r="S57" s="71">
        <v>0</v>
      </c>
      <c r="T57" s="71">
        <v>0</v>
      </c>
      <c r="V57" s="70">
        <v>55</v>
      </c>
      <c r="W57" s="70" t="s">
        <v>134</v>
      </c>
      <c r="X57" s="71">
        <v>0</v>
      </c>
      <c r="Y57" s="71">
        <v>0</v>
      </c>
      <c r="Z57" s="71">
        <v>0</v>
      </c>
      <c r="AA57" s="71">
        <v>0</v>
      </c>
      <c r="AC57" s="70">
        <v>55</v>
      </c>
      <c r="AD57" s="70" t="s">
        <v>134</v>
      </c>
      <c r="AE57" s="71">
        <v>0</v>
      </c>
      <c r="AF57" s="71">
        <v>0</v>
      </c>
      <c r="AG57" s="71">
        <v>0</v>
      </c>
      <c r="AH57" s="71">
        <v>0</v>
      </c>
      <c r="AJ57" s="70">
        <v>55</v>
      </c>
      <c r="AK57" s="70" t="s">
        <v>134</v>
      </c>
      <c r="AL57" s="71">
        <v>0</v>
      </c>
      <c r="AM57" s="71">
        <v>0</v>
      </c>
      <c r="AN57" s="71">
        <v>0</v>
      </c>
      <c r="AO57" s="71">
        <v>0</v>
      </c>
      <c r="AQ57" s="70">
        <v>55</v>
      </c>
      <c r="AR57" s="70" t="s">
        <v>134</v>
      </c>
      <c r="AS57" s="71">
        <v>0</v>
      </c>
      <c r="AT57" s="71">
        <v>0</v>
      </c>
      <c r="AU57" s="71">
        <v>0</v>
      </c>
      <c r="AV57" s="71">
        <v>0</v>
      </c>
      <c r="AX57" s="70">
        <v>55</v>
      </c>
      <c r="AY57" s="70" t="s">
        <v>134</v>
      </c>
      <c r="AZ57" s="71">
        <v>0</v>
      </c>
      <c r="BA57" s="71">
        <v>0</v>
      </c>
      <c r="BB57" s="71">
        <v>0</v>
      </c>
      <c r="BC57" s="71">
        <v>0</v>
      </c>
      <c r="BE57" s="70">
        <v>55</v>
      </c>
      <c r="BF57" s="70" t="s">
        <v>134</v>
      </c>
      <c r="BG57" s="71">
        <v>0</v>
      </c>
      <c r="BH57" s="71">
        <v>0</v>
      </c>
      <c r="BI57" s="71">
        <v>0</v>
      </c>
      <c r="BJ57" s="71">
        <v>0</v>
      </c>
      <c r="BL57" s="70">
        <v>55</v>
      </c>
      <c r="BM57" s="70" t="s">
        <v>134</v>
      </c>
      <c r="BN57" s="71">
        <v>0</v>
      </c>
      <c r="BO57" s="71">
        <v>0</v>
      </c>
      <c r="BP57" s="71">
        <v>0</v>
      </c>
      <c r="BQ57" s="71">
        <v>0</v>
      </c>
      <c r="BS57" s="70">
        <v>55</v>
      </c>
      <c r="BT57" s="70" t="s">
        <v>134</v>
      </c>
      <c r="BU57" s="71">
        <v>0</v>
      </c>
      <c r="BV57" s="71">
        <v>0</v>
      </c>
      <c r="BW57" s="71">
        <v>0</v>
      </c>
      <c r="BX57" s="71">
        <v>0</v>
      </c>
      <c r="BZ57" s="70">
        <v>55</v>
      </c>
      <c r="CA57" s="70" t="s">
        <v>134</v>
      </c>
      <c r="CB57" s="71">
        <v>0</v>
      </c>
      <c r="CC57" s="71">
        <v>0</v>
      </c>
      <c r="CD57" s="71">
        <v>0</v>
      </c>
      <c r="CE57" s="71">
        <v>0</v>
      </c>
      <c r="CG57" s="70">
        <v>55</v>
      </c>
      <c r="CH57" s="70" t="s">
        <v>134</v>
      </c>
      <c r="CI57" s="71">
        <v>0</v>
      </c>
      <c r="CJ57" s="71">
        <v>0</v>
      </c>
      <c r="CK57" s="71">
        <v>0</v>
      </c>
      <c r="CL57" s="71">
        <v>0</v>
      </c>
      <c r="CN57" s="70">
        <v>55</v>
      </c>
      <c r="CO57" s="70" t="s">
        <v>134</v>
      </c>
      <c r="CP57" s="71">
        <v>0</v>
      </c>
      <c r="CQ57" s="71">
        <v>0</v>
      </c>
      <c r="CR57" s="71">
        <v>0</v>
      </c>
      <c r="CS57" s="71">
        <v>0</v>
      </c>
      <c r="CU57" s="70">
        <v>55</v>
      </c>
      <c r="CV57" s="70" t="s">
        <v>134</v>
      </c>
      <c r="CW57" s="71">
        <v>0</v>
      </c>
      <c r="CX57" s="71">
        <v>0</v>
      </c>
      <c r="CY57" s="71">
        <v>0</v>
      </c>
      <c r="CZ57" s="71">
        <v>0</v>
      </c>
      <c r="DB57" s="70">
        <v>55</v>
      </c>
      <c r="DC57" s="70" t="s">
        <v>134</v>
      </c>
      <c r="DD57" s="71">
        <v>0</v>
      </c>
      <c r="DE57" s="71">
        <v>0</v>
      </c>
      <c r="DF57" s="71">
        <v>0</v>
      </c>
      <c r="DG57" s="71">
        <v>0</v>
      </c>
      <c r="DI57" s="70">
        <v>55</v>
      </c>
      <c r="DJ57" s="70" t="s">
        <v>134</v>
      </c>
      <c r="DK57" s="71">
        <v>0</v>
      </c>
      <c r="DL57" s="71">
        <v>0</v>
      </c>
      <c r="DM57" s="71">
        <v>0</v>
      </c>
      <c r="DN57" s="71">
        <v>0</v>
      </c>
      <c r="DP57" s="70">
        <v>55</v>
      </c>
      <c r="DQ57" s="70" t="s">
        <v>134</v>
      </c>
      <c r="DR57" s="71">
        <v>0</v>
      </c>
      <c r="DS57" s="71">
        <v>0</v>
      </c>
      <c r="DT57" s="71">
        <v>0</v>
      </c>
      <c r="DU57" s="71">
        <v>0</v>
      </c>
      <c r="DW57" s="70">
        <v>55</v>
      </c>
      <c r="DX57" s="70" t="s">
        <v>134</v>
      </c>
      <c r="DY57" s="71">
        <v>0</v>
      </c>
      <c r="DZ57" s="71">
        <v>0</v>
      </c>
      <c r="EA57" s="71">
        <v>0</v>
      </c>
      <c r="EB57" s="71">
        <v>0</v>
      </c>
    </row>
    <row r="58" spans="1:132" x14ac:dyDescent="0.35">
      <c r="A58" s="70">
        <v>56</v>
      </c>
      <c r="B58" s="70" t="s">
        <v>59</v>
      </c>
      <c r="C58" s="71">
        <v>3928191.4826770001</v>
      </c>
      <c r="D58" s="71">
        <v>0</v>
      </c>
      <c r="E58" s="71">
        <v>0</v>
      </c>
      <c r="F58" s="71">
        <v>3928191.4826770001</v>
      </c>
      <c r="H58" s="70">
        <v>56</v>
      </c>
      <c r="I58" s="70" t="s">
        <v>59</v>
      </c>
      <c r="J58" s="75">
        <v>0</v>
      </c>
      <c r="K58" s="71">
        <v>0</v>
      </c>
      <c r="L58" s="71">
        <v>0</v>
      </c>
      <c r="M58" s="71">
        <v>0</v>
      </c>
      <c r="O58" s="70">
        <v>56</v>
      </c>
      <c r="P58" s="70" t="s">
        <v>59</v>
      </c>
      <c r="Q58" s="75">
        <v>0</v>
      </c>
      <c r="R58" s="71">
        <v>0</v>
      </c>
      <c r="S58" s="71">
        <v>0</v>
      </c>
      <c r="T58" s="71">
        <v>0</v>
      </c>
      <c r="V58" s="70">
        <v>56</v>
      </c>
      <c r="W58" s="70" t="s">
        <v>59</v>
      </c>
      <c r="X58" s="71">
        <v>0</v>
      </c>
      <c r="Y58" s="71">
        <v>0</v>
      </c>
      <c r="Z58" s="71">
        <v>0</v>
      </c>
      <c r="AA58" s="71">
        <v>0</v>
      </c>
      <c r="AC58" s="70">
        <v>56</v>
      </c>
      <c r="AD58" s="70" t="s">
        <v>59</v>
      </c>
      <c r="AE58" s="71">
        <v>0</v>
      </c>
      <c r="AF58" s="71">
        <v>0</v>
      </c>
      <c r="AG58" s="71">
        <v>0</v>
      </c>
      <c r="AH58" s="71">
        <v>0</v>
      </c>
      <c r="AJ58" s="70">
        <v>56</v>
      </c>
      <c r="AK58" s="70" t="s">
        <v>59</v>
      </c>
      <c r="AL58" s="71">
        <v>0</v>
      </c>
      <c r="AM58" s="71">
        <v>0</v>
      </c>
      <c r="AN58" s="71">
        <v>0</v>
      </c>
      <c r="AO58" s="71">
        <v>0</v>
      </c>
      <c r="AQ58" s="70">
        <v>56</v>
      </c>
      <c r="AR58" s="70" t="s">
        <v>59</v>
      </c>
      <c r="AS58" s="71">
        <v>0</v>
      </c>
      <c r="AT58" s="71">
        <v>0</v>
      </c>
      <c r="AU58" s="71">
        <v>0</v>
      </c>
      <c r="AV58" s="71">
        <v>0</v>
      </c>
      <c r="AX58" s="70">
        <v>56</v>
      </c>
      <c r="AY58" s="70" t="s">
        <v>59</v>
      </c>
      <c r="AZ58" s="71">
        <v>0</v>
      </c>
      <c r="BA58" s="71">
        <v>0</v>
      </c>
      <c r="BB58" s="71">
        <v>0</v>
      </c>
      <c r="BC58" s="71">
        <v>0</v>
      </c>
      <c r="BE58" s="70">
        <v>56</v>
      </c>
      <c r="BF58" s="70" t="s">
        <v>59</v>
      </c>
      <c r="BG58" s="71">
        <v>0</v>
      </c>
      <c r="BH58" s="71">
        <v>0</v>
      </c>
      <c r="BI58" s="71">
        <v>0</v>
      </c>
      <c r="BJ58" s="71">
        <v>0</v>
      </c>
      <c r="BL58" s="70">
        <v>56</v>
      </c>
      <c r="BM58" s="70" t="s">
        <v>59</v>
      </c>
      <c r="BN58" s="71">
        <v>0</v>
      </c>
      <c r="BO58" s="71">
        <v>0</v>
      </c>
      <c r="BP58" s="71">
        <v>0</v>
      </c>
      <c r="BQ58" s="71">
        <v>0</v>
      </c>
      <c r="BS58" s="70">
        <v>56</v>
      </c>
      <c r="BT58" s="70" t="s">
        <v>59</v>
      </c>
      <c r="BU58" s="71">
        <v>0</v>
      </c>
      <c r="BV58" s="71">
        <v>0</v>
      </c>
      <c r="BW58" s="71">
        <v>0</v>
      </c>
      <c r="BX58" s="71">
        <v>0</v>
      </c>
      <c r="BZ58" s="70">
        <v>56</v>
      </c>
      <c r="CA58" s="70" t="s">
        <v>59</v>
      </c>
      <c r="CB58" s="71">
        <v>0</v>
      </c>
      <c r="CC58" s="71">
        <v>0</v>
      </c>
      <c r="CD58" s="71">
        <v>0</v>
      </c>
      <c r="CE58" s="71">
        <v>0</v>
      </c>
      <c r="CG58" s="70">
        <v>56</v>
      </c>
      <c r="CH58" s="70" t="s">
        <v>59</v>
      </c>
      <c r="CI58" s="71">
        <v>0</v>
      </c>
      <c r="CJ58" s="71">
        <v>0</v>
      </c>
      <c r="CK58" s="71">
        <v>0</v>
      </c>
      <c r="CL58" s="71">
        <v>0</v>
      </c>
      <c r="CN58" s="70">
        <v>56</v>
      </c>
      <c r="CO58" s="70" t="s">
        <v>59</v>
      </c>
      <c r="CP58" s="71">
        <v>0</v>
      </c>
      <c r="CQ58" s="71">
        <v>0</v>
      </c>
      <c r="CR58" s="71">
        <v>0</v>
      </c>
      <c r="CS58" s="71">
        <v>0</v>
      </c>
      <c r="CU58" s="70">
        <v>56</v>
      </c>
      <c r="CV58" s="70" t="s">
        <v>59</v>
      </c>
      <c r="CW58" s="71">
        <v>0</v>
      </c>
      <c r="CX58" s="71">
        <v>0</v>
      </c>
      <c r="CY58" s="71">
        <v>0</v>
      </c>
      <c r="CZ58" s="71">
        <v>0</v>
      </c>
      <c r="DB58" s="70">
        <v>56</v>
      </c>
      <c r="DC58" s="70" t="s">
        <v>59</v>
      </c>
      <c r="DD58" s="71">
        <v>0</v>
      </c>
      <c r="DE58" s="71">
        <v>0</v>
      </c>
      <c r="DF58" s="71">
        <v>0</v>
      </c>
      <c r="DG58" s="71">
        <v>0</v>
      </c>
      <c r="DI58" s="70">
        <v>56</v>
      </c>
      <c r="DJ58" s="70" t="s">
        <v>59</v>
      </c>
      <c r="DK58" s="71">
        <v>0</v>
      </c>
      <c r="DL58" s="71">
        <v>0</v>
      </c>
      <c r="DM58" s="71">
        <v>0</v>
      </c>
      <c r="DN58" s="71">
        <v>0</v>
      </c>
      <c r="DP58" s="70">
        <v>56</v>
      </c>
      <c r="DQ58" s="70" t="s">
        <v>59</v>
      </c>
      <c r="DR58" s="71">
        <v>0</v>
      </c>
      <c r="DS58" s="71">
        <v>0</v>
      </c>
      <c r="DT58" s="71">
        <v>0</v>
      </c>
      <c r="DU58" s="71">
        <v>0</v>
      </c>
      <c r="DW58" s="70">
        <v>56</v>
      </c>
      <c r="DX58" s="70" t="s">
        <v>59</v>
      </c>
      <c r="DY58" s="71">
        <v>0</v>
      </c>
      <c r="DZ58" s="71">
        <v>0</v>
      </c>
      <c r="EA58" s="71">
        <v>0</v>
      </c>
      <c r="EB58" s="71">
        <v>0</v>
      </c>
    </row>
    <row r="59" spans="1:132" x14ac:dyDescent="0.35">
      <c r="A59" s="70">
        <v>57</v>
      </c>
      <c r="B59" s="70" t="s">
        <v>135</v>
      </c>
      <c r="C59" s="71">
        <v>0</v>
      </c>
      <c r="D59" s="71">
        <v>0</v>
      </c>
      <c r="E59" s="71">
        <v>0</v>
      </c>
      <c r="F59" s="71">
        <v>0</v>
      </c>
      <c r="H59" s="70">
        <v>57</v>
      </c>
      <c r="I59" s="70" t="s">
        <v>135</v>
      </c>
      <c r="J59" s="75">
        <v>59327785.507118702</v>
      </c>
      <c r="K59" s="71">
        <v>0</v>
      </c>
      <c r="L59" s="71">
        <v>0</v>
      </c>
      <c r="M59" s="71">
        <v>59327785.507118702</v>
      </c>
      <c r="O59" s="70">
        <v>57</v>
      </c>
      <c r="P59" s="70" t="s">
        <v>135</v>
      </c>
      <c r="Q59" s="75">
        <v>0</v>
      </c>
      <c r="R59" s="71">
        <v>0</v>
      </c>
      <c r="S59" s="71">
        <v>0</v>
      </c>
      <c r="T59" s="71">
        <v>0</v>
      </c>
      <c r="V59" s="70">
        <v>57</v>
      </c>
      <c r="W59" s="70" t="s">
        <v>135</v>
      </c>
      <c r="X59" s="71">
        <v>18144764.489273399</v>
      </c>
      <c r="Y59" s="71">
        <v>0</v>
      </c>
      <c r="Z59" s="71">
        <v>0</v>
      </c>
      <c r="AA59" s="71">
        <v>18144764.489273399</v>
      </c>
      <c r="AC59" s="70">
        <v>57</v>
      </c>
      <c r="AD59" s="70" t="s">
        <v>135</v>
      </c>
      <c r="AE59" s="71">
        <v>0</v>
      </c>
      <c r="AF59" s="71">
        <v>0</v>
      </c>
      <c r="AG59" s="71">
        <v>0</v>
      </c>
      <c r="AH59" s="71">
        <v>0</v>
      </c>
      <c r="AJ59" s="70">
        <v>57</v>
      </c>
      <c r="AK59" s="70" t="s">
        <v>135</v>
      </c>
      <c r="AL59" s="71">
        <v>535081.73834060505</v>
      </c>
      <c r="AM59" s="71">
        <v>0</v>
      </c>
      <c r="AN59" s="71">
        <v>0</v>
      </c>
      <c r="AO59" s="71">
        <v>535081.73834060505</v>
      </c>
      <c r="AQ59" s="70">
        <v>57</v>
      </c>
      <c r="AR59" s="70" t="s">
        <v>135</v>
      </c>
      <c r="AS59" s="71">
        <v>0</v>
      </c>
      <c r="AT59" s="71">
        <v>0</v>
      </c>
      <c r="AU59" s="71">
        <v>0</v>
      </c>
      <c r="AV59" s="71">
        <v>0</v>
      </c>
      <c r="AX59" s="70">
        <v>57</v>
      </c>
      <c r="AY59" s="70" t="s">
        <v>135</v>
      </c>
      <c r="AZ59" s="71">
        <v>535081.73834060505</v>
      </c>
      <c r="BA59" s="71">
        <v>0</v>
      </c>
      <c r="BB59" s="71">
        <v>0</v>
      </c>
      <c r="BC59" s="71">
        <v>535081.73834060505</v>
      </c>
      <c r="BE59" s="70">
        <v>57</v>
      </c>
      <c r="BF59" s="70" t="s">
        <v>135</v>
      </c>
      <c r="BG59" s="71">
        <v>0</v>
      </c>
      <c r="BH59" s="71">
        <v>0</v>
      </c>
      <c r="BI59" s="71">
        <v>0</v>
      </c>
      <c r="BJ59" s="71">
        <v>0</v>
      </c>
      <c r="BL59" s="70">
        <v>57</v>
      </c>
      <c r="BM59" s="70" t="s">
        <v>135</v>
      </c>
      <c r="BN59" s="71">
        <v>1089597.72808174</v>
      </c>
      <c r="BO59" s="71">
        <v>0</v>
      </c>
      <c r="BP59" s="71">
        <v>0</v>
      </c>
      <c r="BQ59" s="71">
        <v>1089597.72808174</v>
      </c>
      <c r="BS59" s="70">
        <v>57</v>
      </c>
      <c r="BT59" s="70" t="s">
        <v>135</v>
      </c>
      <c r="BU59" s="71">
        <v>0</v>
      </c>
      <c r="BV59" s="71">
        <v>0</v>
      </c>
      <c r="BW59" s="71">
        <v>0</v>
      </c>
      <c r="BX59" s="71">
        <v>0</v>
      </c>
      <c r="BZ59" s="70">
        <v>57</v>
      </c>
      <c r="CA59" s="70" t="s">
        <v>135</v>
      </c>
      <c r="CB59" s="71">
        <v>1188774.3778100901</v>
      </c>
      <c r="CC59" s="71">
        <v>0</v>
      </c>
      <c r="CD59" s="71">
        <v>0</v>
      </c>
      <c r="CE59" s="71">
        <v>1188774.3778100901</v>
      </c>
      <c r="CG59" s="70">
        <v>57</v>
      </c>
      <c r="CH59" s="70" t="s">
        <v>135</v>
      </c>
      <c r="CI59" s="71">
        <v>0</v>
      </c>
      <c r="CJ59" s="71">
        <v>0</v>
      </c>
      <c r="CK59" s="71">
        <v>0</v>
      </c>
      <c r="CL59" s="71">
        <v>0</v>
      </c>
      <c r="CN59" s="70">
        <v>57</v>
      </c>
      <c r="CO59" s="70" t="s">
        <v>135</v>
      </c>
      <c r="CP59" s="71">
        <v>451331.215746045</v>
      </c>
      <c r="CQ59" s="71">
        <v>0</v>
      </c>
      <c r="CR59" s="71">
        <v>0</v>
      </c>
      <c r="CS59" s="71">
        <v>451331.215746045</v>
      </c>
      <c r="CU59" s="70">
        <v>57</v>
      </c>
      <c r="CV59" s="70" t="s">
        <v>135</v>
      </c>
      <c r="CW59" s="71">
        <v>0</v>
      </c>
      <c r="CX59" s="71">
        <v>0</v>
      </c>
      <c r="CY59" s="71">
        <v>0</v>
      </c>
      <c r="CZ59" s="71">
        <v>0</v>
      </c>
      <c r="DB59" s="70">
        <v>57</v>
      </c>
      <c r="DC59" s="70" t="s">
        <v>135</v>
      </c>
      <c r="DD59" s="71">
        <v>0</v>
      </c>
      <c r="DE59" s="71">
        <v>0</v>
      </c>
      <c r="DF59" s="71">
        <v>0</v>
      </c>
      <c r="DG59" s="71">
        <v>0</v>
      </c>
      <c r="DI59" s="70">
        <v>57</v>
      </c>
      <c r="DJ59" s="70" t="s">
        <v>135</v>
      </c>
      <c r="DK59" s="71">
        <v>0</v>
      </c>
      <c r="DL59" s="71">
        <v>0</v>
      </c>
      <c r="DM59" s="71">
        <v>0</v>
      </c>
      <c r="DN59" s="71">
        <v>0</v>
      </c>
      <c r="DP59" s="70">
        <v>57</v>
      </c>
      <c r="DQ59" s="70" t="s">
        <v>135</v>
      </c>
      <c r="DR59" s="71">
        <v>1229855.08540183</v>
      </c>
      <c r="DS59" s="71">
        <v>0</v>
      </c>
      <c r="DT59" s="71">
        <v>0</v>
      </c>
      <c r="DU59" s="71">
        <v>1229855.08540183</v>
      </c>
      <c r="DW59" s="70">
        <v>57</v>
      </c>
      <c r="DX59" s="70" t="s">
        <v>135</v>
      </c>
      <c r="DY59" s="71">
        <v>0</v>
      </c>
      <c r="DZ59" s="71">
        <v>0</v>
      </c>
      <c r="EA59" s="71">
        <v>0</v>
      </c>
      <c r="EB59" s="71">
        <v>0</v>
      </c>
    </row>
    <row r="60" spans="1:132" x14ac:dyDescent="0.35">
      <c r="A60" s="70">
        <v>58</v>
      </c>
      <c r="B60" s="70" t="s">
        <v>136</v>
      </c>
      <c r="C60" s="71">
        <v>0</v>
      </c>
      <c r="D60" s="71">
        <v>0</v>
      </c>
      <c r="E60" s="71">
        <v>0</v>
      </c>
      <c r="F60" s="71">
        <v>0</v>
      </c>
      <c r="H60" s="70">
        <v>58</v>
      </c>
      <c r="I60" s="70" t="s">
        <v>136</v>
      </c>
      <c r="J60" s="75">
        <v>0</v>
      </c>
      <c r="K60" s="71">
        <v>0</v>
      </c>
      <c r="L60" s="71">
        <v>0</v>
      </c>
      <c r="M60" s="71">
        <v>0</v>
      </c>
      <c r="O60" s="70">
        <v>58</v>
      </c>
      <c r="P60" s="70" t="s">
        <v>136</v>
      </c>
      <c r="Q60" s="75">
        <v>0</v>
      </c>
      <c r="R60" s="71">
        <v>0</v>
      </c>
      <c r="S60" s="71">
        <v>0</v>
      </c>
      <c r="T60" s="71">
        <v>0</v>
      </c>
      <c r="V60" s="70">
        <v>58</v>
      </c>
      <c r="W60" s="70" t="s">
        <v>136</v>
      </c>
      <c r="X60" s="71">
        <v>0</v>
      </c>
      <c r="Y60" s="71">
        <v>0</v>
      </c>
      <c r="Z60" s="71">
        <v>0</v>
      </c>
      <c r="AA60" s="71">
        <v>0</v>
      </c>
      <c r="AC60" s="70">
        <v>58</v>
      </c>
      <c r="AD60" s="70" t="s">
        <v>136</v>
      </c>
      <c r="AE60" s="71">
        <v>0</v>
      </c>
      <c r="AF60" s="71">
        <v>0</v>
      </c>
      <c r="AG60" s="71">
        <v>0</v>
      </c>
      <c r="AH60" s="71">
        <v>0</v>
      </c>
      <c r="AJ60" s="70">
        <v>58</v>
      </c>
      <c r="AK60" s="70" t="s">
        <v>136</v>
      </c>
      <c r="AL60" s="71">
        <v>0</v>
      </c>
      <c r="AM60" s="71">
        <v>0</v>
      </c>
      <c r="AN60" s="71">
        <v>0</v>
      </c>
      <c r="AO60" s="71">
        <v>0</v>
      </c>
      <c r="AQ60" s="70">
        <v>58</v>
      </c>
      <c r="AR60" s="70" t="s">
        <v>136</v>
      </c>
      <c r="AS60" s="71">
        <v>0</v>
      </c>
      <c r="AT60" s="71">
        <v>0</v>
      </c>
      <c r="AU60" s="71">
        <v>0</v>
      </c>
      <c r="AV60" s="71">
        <v>0</v>
      </c>
      <c r="AX60" s="70">
        <v>58</v>
      </c>
      <c r="AY60" s="70" t="s">
        <v>136</v>
      </c>
      <c r="AZ60" s="71">
        <v>0</v>
      </c>
      <c r="BA60" s="71">
        <v>0</v>
      </c>
      <c r="BB60" s="71">
        <v>0</v>
      </c>
      <c r="BC60" s="71">
        <v>0</v>
      </c>
      <c r="BE60" s="70">
        <v>58</v>
      </c>
      <c r="BF60" s="70" t="s">
        <v>136</v>
      </c>
      <c r="BG60" s="71">
        <v>0</v>
      </c>
      <c r="BH60" s="71">
        <v>0</v>
      </c>
      <c r="BI60" s="71">
        <v>0</v>
      </c>
      <c r="BJ60" s="71">
        <v>0</v>
      </c>
      <c r="BL60" s="70">
        <v>58</v>
      </c>
      <c r="BM60" s="70" t="s">
        <v>136</v>
      </c>
      <c r="BN60" s="71">
        <v>0</v>
      </c>
      <c r="BO60" s="71">
        <v>0</v>
      </c>
      <c r="BP60" s="71">
        <v>0</v>
      </c>
      <c r="BQ60" s="71">
        <v>0</v>
      </c>
      <c r="BS60" s="70">
        <v>58</v>
      </c>
      <c r="BT60" s="70" t="s">
        <v>136</v>
      </c>
      <c r="BU60" s="71">
        <v>0</v>
      </c>
      <c r="BV60" s="71">
        <v>0</v>
      </c>
      <c r="BW60" s="71">
        <v>0</v>
      </c>
      <c r="BX60" s="71">
        <v>0</v>
      </c>
      <c r="BZ60" s="70">
        <v>58</v>
      </c>
      <c r="CA60" s="70" t="s">
        <v>136</v>
      </c>
      <c r="CB60" s="71">
        <v>0</v>
      </c>
      <c r="CC60" s="71">
        <v>0</v>
      </c>
      <c r="CD60" s="71">
        <v>0</v>
      </c>
      <c r="CE60" s="71">
        <v>0</v>
      </c>
      <c r="CG60" s="70">
        <v>58</v>
      </c>
      <c r="CH60" s="70" t="s">
        <v>136</v>
      </c>
      <c r="CI60" s="71">
        <v>0</v>
      </c>
      <c r="CJ60" s="71">
        <v>0</v>
      </c>
      <c r="CK60" s="71">
        <v>0</v>
      </c>
      <c r="CL60" s="71">
        <v>0</v>
      </c>
      <c r="CN60" s="70">
        <v>58</v>
      </c>
      <c r="CO60" s="70" t="s">
        <v>136</v>
      </c>
      <c r="CP60" s="71">
        <v>0</v>
      </c>
      <c r="CQ60" s="71">
        <v>0</v>
      </c>
      <c r="CR60" s="71">
        <v>0</v>
      </c>
      <c r="CS60" s="71">
        <v>0</v>
      </c>
      <c r="CU60" s="70">
        <v>58</v>
      </c>
      <c r="CV60" s="70" t="s">
        <v>136</v>
      </c>
      <c r="CW60" s="71">
        <v>0</v>
      </c>
      <c r="CX60" s="71">
        <v>0</v>
      </c>
      <c r="CY60" s="71">
        <v>0</v>
      </c>
      <c r="CZ60" s="71">
        <v>0</v>
      </c>
      <c r="DB60" s="70">
        <v>58</v>
      </c>
      <c r="DC60" s="70" t="s">
        <v>136</v>
      </c>
      <c r="DD60" s="71">
        <v>1741172.6487052301</v>
      </c>
      <c r="DE60" s="71">
        <v>0</v>
      </c>
      <c r="DF60" s="71">
        <v>0</v>
      </c>
      <c r="DG60" s="71">
        <v>1741172.6487052301</v>
      </c>
      <c r="DI60" s="70">
        <v>58</v>
      </c>
      <c r="DJ60" s="70" t="s">
        <v>136</v>
      </c>
      <c r="DK60" s="71">
        <v>0</v>
      </c>
      <c r="DL60" s="71">
        <v>0</v>
      </c>
      <c r="DM60" s="71">
        <v>0</v>
      </c>
      <c r="DN60" s="71">
        <v>0</v>
      </c>
      <c r="DP60" s="70">
        <v>58</v>
      </c>
      <c r="DQ60" s="70" t="s">
        <v>136</v>
      </c>
      <c r="DR60" s="71">
        <v>0</v>
      </c>
      <c r="DS60" s="71">
        <v>0</v>
      </c>
      <c r="DT60" s="71">
        <v>0</v>
      </c>
      <c r="DU60" s="71">
        <v>0</v>
      </c>
      <c r="DW60" s="70">
        <v>58</v>
      </c>
      <c r="DX60" s="70" t="s">
        <v>136</v>
      </c>
      <c r="DY60" s="71">
        <v>0</v>
      </c>
      <c r="DZ60" s="71">
        <v>0</v>
      </c>
      <c r="EA60" s="71">
        <v>0</v>
      </c>
      <c r="EB60" s="71">
        <v>0</v>
      </c>
    </row>
    <row r="61" spans="1:132" x14ac:dyDescent="0.35">
      <c r="A61" s="70">
        <v>59</v>
      </c>
      <c r="B61" s="70" t="s">
        <v>137</v>
      </c>
      <c r="C61" s="71">
        <v>0</v>
      </c>
      <c r="D61" s="71">
        <v>0</v>
      </c>
      <c r="E61" s="71">
        <v>0</v>
      </c>
      <c r="F61" s="71">
        <v>0</v>
      </c>
      <c r="H61" s="70">
        <v>59</v>
      </c>
      <c r="I61" s="70" t="s">
        <v>137</v>
      </c>
      <c r="J61" s="75">
        <v>0</v>
      </c>
      <c r="K61" s="71">
        <v>0</v>
      </c>
      <c r="L61" s="71">
        <v>0</v>
      </c>
      <c r="M61" s="71">
        <v>0</v>
      </c>
      <c r="O61" s="70">
        <v>59</v>
      </c>
      <c r="P61" s="70" t="s">
        <v>137</v>
      </c>
      <c r="Q61" s="75">
        <v>0</v>
      </c>
      <c r="R61" s="71">
        <v>0</v>
      </c>
      <c r="S61" s="71">
        <v>0</v>
      </c>
      <c r="T61" s="71">
        <v>0</v>
      </c>
      <c r="V61" s="70">
        <v>59</v>
      </c>
      <c r="W61" s="70" t="s">
        <v>137</v>
      </c>
      <c r="X61" s="71">
        <v>6190912.6198218698</v>
      </c>
      <c r="Y61" s="71">
        <v>0</v>
      </c>
      <c r="Z61" s="71">
        <v>0</v>
      </c>
      <c r="AA61" s="71">
        <v>6190912.6198218698</v>
      </c>
      <c r="AC61" s="70">
        <v>59</v>
      </c>
      <c r="AD61" s="70" t="s">
        <v>137</v>
      </c>
      <c r="AE61" s="71">
        <v>0</v>
      </c>
      <c r="AF61" s="71">
        <v>0</v>
      </c>
      <c r="AG61" s="71">
        <v>0</v>
      </c>
      <c r="AH61" s="71">
        <v>0</v>
      </c>
      <c r="AJ61" s="70">
        <v>59</v>
      </c>
      <c r="AK61" s="70" t="s">
        <v>137</v>
      </c>
      <c r="AL61" s="71">
        <v>0</v>
      </c>
      <c r="AM61" s="71">
        <v>0</v>
      </c>
      <c r="AN61" s="71">
        <v>0</v>
      </c>
      <c r="AO61" s="71">
        <v>0</v>
      </c>
      <c r="AQ61" s="70">
        <v>59</v>
      </c>
      <c r="AR61" s="70" t="s">
        <v>137</v>
      </c>
      <c r="AS61" s="71">
        <v>0</v>
      </c>
      <c r="AT61" s="71">
        <v>0</v>
      </c>
      <c r="AU61" s="71">
        <v>0</v>
      </c>
      <c r="AV61" s="71">
        <v>0</v>
      </c>
      <c r="AX61" s="70">
        <v>59</v>
      </c>
      <c r="AY61" s="70" t="s">
        <v>137</v>
      </c>
      <c r="AZ61" s="71">
        <v>0</v>
      </c>
      <c r="BA61" s="71">
        <v>0</v>
      </c>
      <c r="BB61" s="71">
        <v>0</v>
      </c>
      <c r="BC61" s="71">
        <v>0</v>
      </c>
      <c r="BE61" s="70">
        <v>59</v>
      </c>
      <c r="BF61" s="70" t="s">
        <v>137</v>
      </c>
      <c r="BG61" s="71">
        <v>0</v>
      </c>
      <c r="BH61" s="71">
        <v>0</v>
      </c>
      <c r="BI61" s="71">
        <v>0</v>
      </c>
      <c r="BJ61" s="71">
        <v>0</v>
      </c>
      <c r="BL61" s="70">
        <v>59</v>
      </c>
      <c r="BM61" s="70" t="s">
        <v>137</v>
      </c>
      <c r="BN61" s="71">
        <v>0</v>
      </c>
      <c r="BO61" s="71">
        <v>0</v>
      </c>
      <c r="BP61" s="71">
        <v>0</v>
      </c>
      <c r="BQ61" s="71">
        <v>0</v>
      </c>
      <c r="BS61" s="70">
        <v>59</v>
      </c>
      <c r="BT61" s="70" t="s">
        <v>137</v>
      </c>
      <c r="BU61" s="71">
        <v>0</v>
      </c>
      <c r="BV61" s="71">
        <v>0</v>
      </c>
      <c r="BW61" s="71">
        <v>0</v>
      </c>
      <c r="BX61" s="71">
        <v>0</v>
      </c>
      <c r="BZ61" s="70">
        <v>59</v>
      </c>
      <c r="CA61" s="70" t="s">
        <v>137</v>
      </c>
      <c r="CB61" s="71">
        <v>0</v>
      </c>
      <c r="CC61" s="71">
        <v>0</v>
      </c>
      <c r="CD61" s="71">
        <v>0</v>
      </c>
      <c r="CE61" s="71">
        <v>0</v>
      </c>
      <c r="CG61" s="70">
        <v>59</v>
      </c>
      <c r="CH61" s="70" t="s">
        <v>137</v>
      </c>
      <c r="CI61" s="71">
        <v>0</v>
      </c>
      <c r="CJ61" s="71">
        <v>0</v>
      </c>
      <c r="CK61" s="71">
        <v>0</v>
      </c>
      <c r="CL61" s="71">
        <v>0</v>
      </c>
      <c r="CN61" s="70">
        <v>59</v>
      </c>
      <c r="CO61" s="70" t="s">
        <v>137</v>
      </c>
      <c r="CP61" s="71">
        <v>0</v>
      </c>
      <c r="CQ61" s="71">
        <v>0</v>
      </c>
      <c r="CR61" s="71">
        <v>0</v>
      </c>
      <c r="CS61" s="71">
        <v>0</v>
      </c>
      <c r="CU61" s="70">
        <v>59</v>
      </c>
      <c r="CV61" s="70" t="s">
        <v>137</v>
      </c>
      <c r="CW61" s="71">
        <v>0</v>
      </c>
      <c r="CX61" s="71">
        <v>0</v>
      </c>
      <c r="CY61" s="71">
        <v>0</v>
      </c>
      <c r="CZ61" s="71">
        <v>0</v>
      </c>
      <c r="DB61" s="70">
        <v>59</v>
      </c>
      <c r="DC61" s="70" t="s">
        <v>137</v>
      </c>
      <c r="DD61" s="71">
        <v>0</v>
      </c>
      <c r="DE61" s="71">
        <v>0</v>
      </c>
      <c r="DF61" s="71">
        <v>0</v>
      </c>
      <c r="DG61" s="71">
        <v>0</v>
      </c>
      <c r="DI61" s="70">
        <v>59</v>
      </c>
      <c r="DJ61" s="70" t="s">
        <v>137</v>
      </c>
      <c r="DK61" s="71">
        <v>0</v>
      </c>
      <c r="DL61" s="71">
        <v>0</v>
      </c>
      <c r="DM61" s="71">
        <v>0</v>
      </c>
      <c r="DN61" s="71">
        <v>0</v>
      </c>
      <c r="DP61" s="70">
        <v>59</v>
      </c>
      <c r="DQ61" s="70" t="s">
        <v>137</v>
      </c>
      <c r="DR61" s="71">
        <v>0</v>
      </c>
      <c r="DS61" s="71">
        <v>0</v>
      </c>
      <c r="DT61" s="71">
        <v>0</v>
      </c>
      <c r="DU61" s="71">
        <v>0</v>
      </c>
      <c r="DW61" s="70">
        <v>59</v>
      </c>
      <c r="DX61" s="70" t="s">
        <v>137</v>
      </c>
      <c r="DY61" s="71">
        <v>0</v>
      </c>
      <c r="DZ61" s="71">
        <v>0</v>
      </c>
      <c r="EA61" s="71">
        <v>0</v>
      </c>
      <c r="EB61" s="71">
        <v>0</v>
      </c>
    </row>
    <row r="62" spans="1:132" x14ac:dyDescent="0.35">
      <c r="A62" s="70">
        <v>60</v>
      </c>
      <c r="B62" s="70" t="s">
        <v>138</v>
      </c>
      <c r="C62" s="71">
        <v>0</v>
      </c>
      <c r="D62" s="71">
        <v>0</v>
      </c>
      <c r="E62" s="71">
        <v>0</v>
      </c>
      <c r="F62" s="71">
        <v>0</v>
      </c>
      <c r="H62" s="70">
        <v>60</v>
      </c>
      <c r="I62" s="70" t="s">
        <v>138</v>
      </c>
      <c r="J62" s="75">
        <v>0</v>
      </c>
      <c r="K62" s="71">
        <v>0</v>
      </c>
      <c r="L62" s="71">
        <v>0</v>
      </c>
      <c r="M62" s="71">
        <v>0</v>
      </c>
      <c r="O62" s="70">
        <v>60</v>
      </c>
      <c r="P62" s="70" t="s">
        <v>138</v>
      </c>
      <c r="Q62" s="75">
        <v>0</v>
      </c>
      <c r="R62" s="71">
        <v>0</v>
      </c>
      <c r="S62" s="71">
        <v>0</v>
      </c>
      <c r="T62" s="71">
        <v>0</v>
      </c>
      <c r="V62" s="70">
        <v>60</v>
      </c>
      <c r="W62" s="70" t="s">
        <v>138</v>
      </c>
      <c r="X62" s="71">
        <v>8931839.9013224598</v>
      </c>
      <c r="Y62" s="71">
        <v>0</v>
      </c>
      <c r="Z62" s="71">
        <v>0</v>
      </c>
      <c r="AA62" s="71">
        <v>8931839.9013224598</v>
      </c>
      <c r="AC62" s="70">
        <v>60</v>
      </c>
      <c r="AD62" s="70" t="s">
        <v>138</v>
      </c>
      <c r="AE62" s="71">
        <v>0</v>
      </c>
      <c r="AF62" s="71">
        <v>0</v>
      </c>
      <c r="AG62" s="71">
        <v>0</v>
      </c>
      <c r="AH62" s="71">
        <v>0</v>
      </c>
      <c r="AJ62" s="70">
        <v>60</v>
      </c>
      <c r="AK62" s="70" t="s">
        <v>138</v>
      </c>
      <c r="AL62" s="71">
        <v>0</v>
      </c>
      <c r="AM62" s="71">
        <v>0</v>
      </c>
      <c r="AN62" s="71">
        <v>0</v>
      </c>
      <c r="AO62" s="71">
        <v>0</v>
      </c>
      <c r="AQ62" s="70">
        <v>60</v>
      </c>
      <c r="AR62" s="70" t="s">
        <v>138</v>
      </c>
      <c r="AS62" s="71">
        <v>0</v>
      </c>
      <c r="AT62" s="71">
        <v>0</v>
      </c>
      <c r="AU62" s="71">
        <v>0</v>
      </c>
      <c r="AV62" s="71">
        <v>0</v>
      </c>
      <c r="AX62" s="70">
        <v>60</v>
      </c>
      <c r="AY62" s="70" t="s">
        <v>138</v>
      </c>
      <c r="AZ62" s="71">
        <v>0</v>
      </c>
      <c r="BA62" s="71">
        <v>0</v>
      </c>
      <c r="BB62" s="71">
        <v>0</v>
      </c>
      <c r="BC62" s="71">
        <v>0</v>
      </c>
      <c r="BE62" s="70">
        <v>60</v>
      </c>
      <c r="BF62" s="70" t="s">
        <v>138</v>
      </c>
      <c r="BG62" s="71">
        <v>0</v>
      </c>
      <c r="BH62" s="71">
        <v>0</v>
      </c>
      <c r="BI62" s="71">
        <v>0</v>
      </c>
      <c r="BJ62" s="71">
        <v>0</v>
      </c>
      <c r="BL62" s="70">
        <v>60</v>
      </c>
      <c r="BM62" s="70" t="s">
        <v>138</v>
      </c>
      <c r="BN62" s="71">
        <v>0</v>
      </c>
      <c r="BO62" s="71">
        <v>0</v>
      </c>
      <c r="BP62" s="71">
        <v>0</v>
      </c>
      <c r="BQ62" s="71">
        <v>0</v>
      </c>
      <c r="BS62" s="70">
        <v>60</v>
      </c>
      <c r="BT62" s="70" t="s">
        <v>138</v>
      </c>
      <c r="BU62" s="71">
        <v>0</v>
      </c>
      <c r="BV62" s="71">
        <v>0</v>
      </c>
      <c r="BW62" s="71">
        <v>0</v>
      </c>
      <c r="BX62" s="71">
        <v>0</v>
      </c>
      <c r="BZ62" s="70">
        <v>60</v>
      </c>
      <c r="CA62" s="70" t="s">
        <v>138</v>
      </c>
      <c r="CB62" s="71">
        <v>0</v>
      </c>
      <c r="CC62" s="71">
        <v>0</v>
      </c>
      <c r="CD62" s="71">
        <v>0</v>
      </c>
      <c r="CE62" s="71">
        <v>0</v>
      </c>
      <c r="CG62" s="70">
        <v>60</v>
      </c>
      <c r="CH62" s="70" t="s">
        <v>138</v>
      </c>
      <c r="CI62" s="71">
        <v>0</v>
      </c>
      <c r="CJ62" s="71">
        <v>0</v>
      </c>
      <c r="CK62" s="71">
        <v>0</v>
      </c>
      <c r="CL62" s="71">
        <v>0</v>
      </c>
      <c r="CN62" s="70">
        <v>60</v>
      </c>
      <c r="CO62" s="70" t="s">
        <v>138</v>
      </c>
      <c r="CP62" s="71">
        <v>0</v>
      </c>
      <c r="CQ62" s="71">
        <v>0</v>
      </c>
      <c r="CR62" s="71">
        <v>0</v>
      </c>
      <c r="CS62" s="71">
        <v>0</v>
      </c>
      <c r="CU62" s="70">
        <v>60</v>
      </c>
      <c r="CV62" s="70" t="s">
        <v>138</v>
      </c>
      <c r="CW62" s="71">
        <v>0</v>
      </c>
      <c r="CX62" s="71">
        <v>0</v>
      </c>
      <c r="CY62" s="71">
        <v>0</v>
      </c>
      <c r="CZ62" s="71">
        <v>0</v>
      </c>
      <c r="DB62" s="70">
        <v>60</v>
      </c>
      <c r="DC62" s="70" t="s">
        <v>138</v>
      </c>
      <c r="DD62" s="71">
        <v>0</v>
      </c>
      <c r="DE62" s="71">
        <v>0</v>
      </c>
      <c r="DF62" s="71">
        <v>0</v>
      </c>
      <c r="DG62" s="71">
        <v>0</v>
      </c>
      <c r="DI62" s="70">
        <v>60</v>
      </c>
      <c r="DJ62" s="70" t="s">
        <v>138</v>
      </c>
      <c r="DK62" s="71">
        <v>0</v>
      </c>
      <c r="DL62" s="71">
        <v>0</v>
      </c>
      <c r="DM62" s="71">
        <v>0</v>
      </c>
      <c r="DN62" s="71">
        <v>0</v>
      </c>
      <c r="DP62" s="70">
        <v>60</v>
      </c>
      <c r="DQ62" s="70" t="s">
        <v>138</v>
      </c>
      <c r="DR62" s="71">
        <v>0</v>
      </c>
      <c r="DS62" s="71">
        <v>0</v>
      </c>
      <c r="DT62" s="71">
        <v>0</v>
      </c>
      <c r="DU62" s="71">
        <v>0</v>
      </c>
      <c r="DW62" s="70">
        <v>60</v>
      </c>
      <c r="DX62" s="70" t="s">
        <v>138</v>
      </c>
      <c r="DY62" s="71">
        <v>0</v>
      </c>
      <c r="DZ62" s="71">
        <v>0</v>
      </c>
      <c r="EA62" s="71">
        <v>0</v>
      </c>
      <c r="EB62" s="71">
        <v>0</v>
      </c>
    </row>
    <row r="63" spans="1:132" x14ac:dyDescent="0.35">
      <c r="A63" s="70">
        <v>61</v>
      </c>
      <c r="B63" s="70" t="s">
        <v>139</v>
      </c>
      <c r="C63" s="71">
        <v>0</v>
      </c>
      <c r="D63" s="71">
        <v>0</v>
      </c>
      <c r="E63" s="71">
        <v>0</v>
      </c>
      <c r="F63" s="71">
        <v>0</v>
      </c>
      <c r="H63" s="70">
        <v>61</v>
      </c>
      <c r="I63" s="70" t="s">
        <v>139</v>
      </c>
      <c r="J63" s="75">
        <v>0</v>
      </c>
      <c r="K63" s="71">
        <v>0</v>
      </c>
      <c r="L63" s="71">
        <v>0</v>
      </c>
      <c r="M63" s="71">
        <v>0</v>
      </c>
      <c r="O63" s="70">
        <v>61</v>
      </c>
      <c r="P63" s="70" t="s">
        <v>139</v>
      </c>
      <c r="Q63" s="75">
        <v>0</v>
      </c>
      <c r="R63" s="71">
        <v>0</v>
      </c>
      <c r="S63" s="71">
        <v>0</v>
      </c>
      <c r="T63" s="71">
        <v>0</v>
      </c>
      <c r="V63" s="70">
        <v>61</v>
      </c>
      <c r="W63" s="70" t="s">
        <v>139</v>
      </c>
      <c r="X63" s="71">
        <v>0</v>
      </c>
      <c r="Y63" s="71">
        <v>0</v>
      </c>
      <c r="Z63" s="71">
        <v>0</v>
      </c>
      <c r="AA63" s="71">
        <v>0</v>
      </c>
      <c r="AC63" s="70">
        <v>61</v>
      </c>
      <c r="AD63" s="70" t="s">
        <v>139</v>
      </c>
      <c r="AE63" s="71">
        <v>0</v>
      </c>
      <c r="AF63" s="71">
        <v>0</v>
      </c>
      <c r="AG63" s="71">
        <v>0</v>
      </c>
      <c r="AH63" s="71">
        <v>0</v>
      </c>
      <c r="AJ63" s="70">
        <v>61</v>
      </c>
      <c r="AK63" s="70" t="s">
        <v>139</v>
      </c>
      <c r="AL63" s="71">
        <v>0</v>
      </c>
      <c r="AM63" s="71">
        <v>0</v>
      </c>
      <c r="AN63" s="71">
        <v>0</v>
      </c>
      <c r="AO63" s="71">
        <v>0</v>
      </c>
      <c r="AQ63" s="70">
        <v>61</v>
      </c>
      <c r="AR63" s="70" t="s">
        <v>139</v>
      </c>
      <c r="AS63" s="71">
        <v>0</v>
      </c>
      <c r="AT63" s="71">
        <v>0</v>
      </c>
      <c r="AU63" s="71">
        <v>0</v>
      </c>
      <c r="AV63" s="71">
        <v>0</v>
      </c>
      <c r="AX63" s="70">
        <v>61</v>
      </c>
      <c r="AY63" s="70" t="s">
        <v>139</v>
      </c>
      <c r="AZ63" s="71">
        <v>0</v>
      </c>
      <c r="BA63" s="71">
        <v>0</v>
      </c>
      <c r="BB63" s="71">
        <v>0</v>
      </c>
      <c r="BC63" s="71">
        <v>0</v>
      </c>
      <c r="BE63" s="70">
        <v>61</v>
      </c>
      <c r="BF63" s="70" t="s">
        <v>139</v>
      </c>
      <c r="BG63" s="71">
        <v>0</v>
      </c>
      <c r="BH63" s="71">
        <v>0</v>
      </c>
      <c r="BI63" s="71">
        <v>0</v>
      </c>
      <c r="BJ63" s="71">
        <v>0</v>
      </c>
      <c r="BL63" s="70">
        <v>61</v>
      </c>
      <c r="BM63" s="70" t="s">
        <v>139</v>
      </c>
      <c r="BN63" s="71">
        <v>0</v>
      </c>
      <c r="BO63" s="71">
        <v>0</v>
      </c>
      <c r="BP63" s="71">
        <v>0</v>
      </c>
      <c r="BQ63" s="71">
        <v>0</v>
      </c>
      <c r="BS63" s="70">
        <v>61</v>
      </c>
      <c r="BT63" s="70" t="s">
        <v>139</v>
      </c>
      <c r="BU63" s="71">
        <v>0</v>
      </c>
      <c r="BV63" s="71">
        <v>0</v>
      </c>
      <c r="BW63" s="71">
        <v>0</v>
      </c>
      <c r="BX63" s="71">
        <v>0</v>
      </c>
      <c r="BZ63" s="70">
        <v>61</v>
      </c>
      <c r="CA63" s="70" t="s">
        <v>139</v>
      </c>
      <c r="CB63" s="71">
        <v>0</v>
      </c>
      <c r="CC63" s="71">
        <v>0</v>
      </c>
      <c r="CD63" s="71">
        <v>0</v>
      </c>
      <c r="CE63" s="71">
        <v>0</v>
      </c>
      <c r="CG63" s="70">
        <v>61</v>
      </c>
      <c r="CH63" s="70" t="s">
        <v>139</v>
      </c>
      <c r="CI63" s="71">
        <v>0</v>
      </c>
      <c r="CJ63" s="71">
        <v>0</v>
      </c>
      <c r="CK63" s="71">
        <v>0</v>
      </c>
      <c r="CL63" s="71">
        <v>0</v>
      </c>
      <c r="CN63" s="70">
        <v>61</v>
      </c>
      <c r="CO63" s="70" t="s">
        <v>139</v>
      </c>
      <c r="CP63" s="71">
        <v>0</v>
      </c>
      <c r="CQ63" s="71">
        <v>0</v>
      </c>
      <c r="CR63" s="71">
        <v>0</v>
      </c>
      <c r="CS63" s="71">
        <v>0</v>
      </c>
      <c r="CU63" s="70">
        <v>61</v>
      </c>
      <c r="CV63" s="70" t="s">
        <v>139</v>
      </c>
      <c r="CW63" s="71">
        <v>0</v>
      </c>
      <c r="CX63" s="71">
        <v>0</v>
      </c>
      <c r="CY63" s="71">
        <v>0</v>
      </c>
      <c r="CZ63" s="71">
        <v>0</v>
      </c>
      <c r="DB63" s="70">
        <v>61</v>
      </c>
      <c r="DC63" s="70" t="s">
        <v>139</v>
      </c>
      <c r="DD63" s="71">
        <v>0</v>
      </c>
      <c r="DE63" s="71">
        <v>0</v>
      </c>
      <c r="DF63" s="71">
        <v>0</v>
      </c>
      <c r="DG63" s="71">
        <v>0</v>
      </c>
      <c r="DI63" s="70">
        <v>61</v>
      </c>
      <c r="DJ63" s="70" t="s">
        <v>139</v>
      </c>
      <c r="DK63" s="71">
        <v>0</v>
      </c>
      <c r="DL63" s="71">
        <v>0</v>
      </c>
      <c r="DM63" s="71">
        <v>0</v>
      </c>
      <c r="DN63" s="71">
        <v>0</v>
      </c>
      <c r="DP63" s="70">
        <v>61</v>
      </c>
      <c r="DQ63" s="70" t="s">
        <v>139</v>
      </c>
      <c r="DR63" s="71">
        <v>0</v>
      </c>
      <c r="DS63" s="71">
        <v>0</v>
      </c>
      <c r="DT63" s="71">
        <v>0</v>
      </c>
      <c r="DU63" s="71">
        <v>0</v>
      </c>
      <c r="DW63" s="70">
        <v>61</v>
      </c>
      <c r="DX63" s="70" t="s">
        <v>139</v>
      </c>
      <c r="DY63" s="71">
        <v>0</v>
      </c>
      <c r="DZ63" s="71">
        <v>0</v>
      </c>
      <c r="EA63" s="71">
        <v>0</v>
      </c>
      <c r="EB63" s="71">
        <v>0</v>
      </c>
    </row>
    <row r="64" spans="1:132" x14ac:dyDescent="0.35">
      <c r="A64" s="70">
        <v>62</v>
      </c>
      <c r="B64" s="70" t="s">
        <v>140</v>
      </c>
      <c r="C64" s="71">
        <v>0</v>
      </c>
      <c r="D64" s="71">
        <v>12467.810729028401</v>
      </c>
      <c r="E64" s="71">
        <v>6914.5329689453902</v>
      </c>
      <c r="F64" s="71">
        <v>19382.3436979738</v>
      </c>
      <c r="H64" s="70">
        <v>62</v>
      </c>
      <c r="I64" s="70" t="s">
        <v>140</v>
      </c>
      <c r="J64" s="75">
        <v>0</v>
      </c>
      <c r="K64" s="71">
        <v>88202.055026226997</v>
      </c>
      <c r="L64" s="71">
        <v>124598.63565254401</v>
      </c>
      <c r="M64" s="71">
        <v>212800.690678771</v>
      </c>
      <c r="O64" s="70">
        <v>62</v>
      </c>
      <c r="P64" s="70" t="s">
        <v>140</v>
      </c>
      <c r="Q64" s="75">
        <v>0</v>
      </c>
      <c r="R64" s="71">
        <v>565583.42215037497</v>
      </c>
      <c r="S64" s="71">
        <v>233979.576049786</v>
      </c>
      <c r="T64" s="71">
        <v>799562.99820016103</v>
      </c>
      <c r="V64" s="70">
        <v>62</v>
      </c>
      <c r="W64" s="70" t="s">
        <v>140</v>
      </c>
      <c r="X64" s="71">
        <v>0</v>
      </c>
      <c r="Y64" s="71">
        <v>70779.041657850103</v>
      </c>
      <c r="Z64" s="71">
        <v>79340.713137027997</v>
      </c>
      <c r="AA64" s="71">
        <v>150119.75479487801</v>
      </c>
      <c r="AC64" s="70">
        <v>62</v>
      </c>
      <c r="AD64" s="70" t="s">
        <v>140</v>
      </c>
      <c r="AE64" s="71">
        <v>0</v>
      </c>
      <c r="AF64" s="71">
        <v>164722.95060441701</v>
      </c>
      <c r="AG64" s="71">
        <v>42741.956687534403</v>
      </c>
      <c r="AH64" s="71">
        <v>207464.907291952</v>
      </c>
      <c r="AJ64" s="70">
        <v>62</v>
      </c>
      <c r="AK64" s="70" t="s">
        <v>140</v>
      </c>
      <c r="AL64" s="71">
        <v>0</v>
      </c>
      <c r="AM64" s="71">
        <v>487.21744899822801</v>
      </c>
      <c r="AN64" s="71">
        <v>762.75584141644197</v>
      </c>
      <c r="AO64" s="71">
        <v>1249.9732904146699</v>
      </c>
      <c r="AQ64" s="70">
        <v>62</v>
      </c>
      <c r="AR64" s="70" t="s">
        <v>140</v>
      </c>
      <c r="AS64" s="71">
        <v>0</v>
      </c>
      <c r="AT64" s="71">
        <v>4714.0697010179001</v>
      </c>
      <c r="AU64" s="71">
        <v>1246.4984758006001</v>
      </c>
      <c r="AV64" s="71">
        <v>5960.5681768185004</v>
      </c>
      <c r="AX64" s="70">
        <v>62</v>
      </c>
      <c r="AY64" s="70" t="s">
        <v>140</v>
      </c>
      <c r="AZ64" s="71">
        <v>0</v>
      </c>
      <c r="BA64" s="71">
        <v>487.21744899822801</v>
      </c>
      <c r="BB64" s="71">
        <v>762.75584141644197</v>
      </c>
      <c r="BC64" s="71">
        <v>1249.9732904146699</v>
      </c>
      <c r="BE64" s="70">
        <v>62</v>
      </c>
      <c r="BF64" s="70" t="s">
        <v>140</v>
      </c>
      <c r="BG64" s="71">
        <v>0</v>
      </c>
      <c r="BH64" s="71">
        <v>4714.0697010179001</v>
      </c>
      <c r="BI64" s="71">
        <v>1246.4984758006001</v>
      </c>
      <c r="BJ64" s="71">
        <v>5960.5681768185004</v>
      </c>
      <c r="BL64" s="70">
        <v>62</v>
      </c>
      <c r="BM64" s="70" t="s">
        <v>140</v>
      </c>
      <c r="BN64" s="71">
        <v>0</v>
      </c>
      <c r="BO64" s="71">
        <v>992.13071101358605</v>
      </c>
      <c r="BP64" s="71">
        <v>1553.2150928301701</v>
      </c>
      <c r="BQ64" s="71">
        <v>2545.3458038437602</v>
      </c>
      <c r="BS64" s="70">
        <v>62</v>
      </c>
      <c r="BT64" s="70" t="s">
        <v>140</v>
      </c>
      <c r="BU64" s="71">
        <v>0</v>
      </c>
      <c r="BV64" s="71">
        <v>7168.7046786287601</v>
      </c>
      <c r="BW64" s="71">
        <v>2020.0327305329299</v>
      </c>
      <c r="BX64" s="71">
        <v>9188.7374091616894</v>
      </c>
      <c r="BZ64" s="70">
        <v>62</v>
      </c>
      <c r="CA64" s="70" t="s">
        <v>140</v>
      </c>
      <c r="CB64" s="71">
        <v>0</v>
      </c>
      <c r="CC64" s="71">
        <v>2282.5322377187399</v>
      </c>
      <c r="CD64" s="71">
        <v>3099.9370950550901</v>
      </c>
      <c r="CE64" s="71">
        <v>5382.4693327738196</v>
      </c>
      <c r="CG64" s="70">
        <v>62</v>
      </c>
      <c r="CH64" s="70" t="s">
        <v>140</v>
      </c>
      <c r="CI64" s="71">
        <v>0</v>
      </c>
      <c r="CJ64" s="71">
        <v>11860.9398935181</v>
      </c>
      <c r="CK64" s="71">
        <v>6423.7790923095699</v>
      </c>
      <c r="CL64" s="71">
        <v>18284.7189858276</v>
      </c>
      <c r="CN64" s="70">
        <v>62</v>
      </c>
      <c r="CO64" s="70" t="s">
        <v>140</v>
      </c>
      <c r="CP64" s="71">
        <v>0</v>
      </c>
      <c r="CQ64" s="71">
        <v>410.95860283141002</v>
      </c>
      <c r="CR64" s="71">
        <v>643.36996865466801</v>
      </c>
      <c r="CS64" s="71">
        <v>1054.3285714860799</v>
      </c>
      <c r="CU64" s="70">
        <v>62</v>
      </c>
      <c r="CV64" s="70" t="s">
        <v>140</v>
      </c>
      <c r="CW64" s="71">
        <v>0</v>
      </c>
      <c r="CX64" s="71">
        <v>3837.94497985717</v>
      </c>
      <c r="CY64" s="71">
        <v>1068.4945446592001</v>
      </c>
      <c r="CZ64" s="71">
        <v>4906.4395245163696</v>
      </c>
      <c r="DB64" s="70">
        <v>62</v>
      </c>
      <c r="DC64" s="70" t="s">
        <v>140</v>
      </c>
      <c r="DD64" s="71">
        <v>0</v>
      </c>
      <c r="DE64" s="71">
        <v>2247.3709308718298</v>
      </c>
      <c r="DF64" s="71">
        <v>2926.8839730886898</v>
      </c>
      <c r="DG64" s="71">
        <v>5174.2549039605101</v>
      </c>
      <c r="DI64" s="70">
        <v>62</v>
      </c>
      <c r="DJ64" s="70" t="s">
        <v>140</v>
      </c>
      <c r="DK64" s="71">
        <v>0</v>
      </c>
      <c r="DL64" s="71">
        <v>14428.435230420801</v>
      </c>
      <c r="DM64" s="71">
        <v>3897.5928954227202</v>
      </c>
      <c r="DN64" s="71">
        <v>18326.028125843499</v>
      </c>
      <c r="DP64" s="70">
        <v>62</v>
      </c>
      <c r="DQ64" s="70" t="s">
        <v>140</v>
      </c>
      <c r="DR64" s="71">
        <v>0</v>
      </c>
      <c r="DS64" s="71">
        <v>1119.8417258739501</v>
      </c>
      <c r="DT64" s="71">
        <v>1753.1511230324099</v>
      </c>
      <c r="DU64" s="71">
        <v>2872.99284890636</v>
      </c>
      <c r="DW64" s="70">
        <v>62</v>
      </c>
      <c r="DX64" s="70" t="s">
        <v>140</v>
      </c>
      <c r="DY64" s="71">
        <v>0</v>
      </c>
      <c r="DZ64" s="71">
        <v>11355.477542316499</v>
      </c>
      <c r="EA64" s="71">
        <v>3062.00912805082</v>
      </c>
      <c r="EB64" s="71">
        <v>14417.4866703673</v>
      </c>
    </row>
    <row r="65" spans="1:132" x14ac:dyDescent="0.35">
      <c r="A65" s="70">
        <v>63</v>
      </c>
      <c r="B65" s="70" t="s">
        <v>141</v>
      </c>
      <c r="C65" s="71">
        <v>0</v>
      </c>
      <c r="D65" s="71">
        <v>386.58421211854301</v>
      </c>
      <c r="E65" s="71">
        <v>9444.1931867963194</v>
      </c>
      <c r="F65" s="71">
        <v>9830.7773989148609</v>
      </c>
      <c r="H65" s="70">
        <v>63</v>
      </c>
      <c r="I65" s="70" t="s">
        <v>141</v>
      </c>
      <c r="J65" s="75">
        <v>0</v>
      </c>
      <c r="K65" s="71">
        <v>5594.8927121015904</v>
      </c>
      <c r="L65" s="71">
        <v>169517.64932500399</v>
      </c>
      <c r="M65" s="71">
        <v>175112.542037106</v>
      </c>
      <c r="O65" s="70">
        <v>63</v>
      </c>
      <c r="P65" s="70" t="s">
        <v>141</v>
      </c>
      <c r="Q65" s="75">
        <v>0</v>
      </c>
      <c r="R65" s="71">
        <v>40720.722257349596</v>
      </c>
      <c r="S65" s="71">
        <v>315555.51346184802</v>
      </c>
      <c r="T65" s="71">
        <v>356276.23571919801</v>
      </c>
      <c r="V65" s="70">
        <v>63</v>
      </c>
      <c r="W65" s="70" t="s">
        <v>141</v>
      </c>
      <c r="X65" s="71">
        <v>0</v>
      </c>
      <c r="Y65" s="71">
        <v>4551.1477832329902</v>
      </c>
      <c r="Z65" s="71">
        <v>108259.060879408</v>
      </c>
      <c r="AA65" s="71">
        <v>112810.208662641</v>
      </c>
      <c r="AC65" s="70">
        <v>63</v>
      </c>
      <c r="AD65" s="70" t="s">
        <v>141</v>
      </c>
      <c r="AE65" s="71">
        <v>0</v>
      </c>
      <c r="AF65" s="71">
        <v>11963.648715136</v>
      </c>
      <c r="AG65" s="71">
        <v>57539.879676984703</v>
      </c>
      <c r="AH65" s="71">
        <v>69503.528392120701</v>
      </c>
      <c r="AJ65" s="70">
        <v>63</v>
      </c>
      <c r="AK65" s="70" t="s">
        <v>141</v>
      </c>
      <c r="AL65" s="71">
        <v>0</v>
      </c>
      <c r="AM65" s="71">
        <v>30.292882193669499</v>
      </c>
      <c r="AN65" s="71">
        <v>1034.9752987335901</v>
      </c>
      <c r="AO65" s="71">
        <v>1065.2681809272599</v>
      </c>
      <c r="AQ65" s="70">
        <v>63</v>
      </c>
      <c r="AR65" s="70" t="s">
        <v>141</v>
      </c>
      <c r="AS65" s="71">
        <v>0</v>
      </c>
      <c r="AT65" s="71">
        <v>383.708916780675</v>
      </c>
      <c r="AU65" s="71">
        <v>1691.4473985822799</v>
      </c>
      <c r="AV65" s="71">
        <v>2075.15631536296</v>
      </c>
      <c r="AX65" s="70">
        <v>63</v>
      </c>
      <c r="AY65" s="70" t="s">
        <v>141</v>
      </c>
      <c r="AZ65" s="71">
        <v>0</v>
      </c>
      <c r="BA65" s="71">
        <v>30.292882193669499</v>
      </c>
      <c r="BB65" s="71">
        <v>1034.9752987335901</v>
      </c>
      <c r="BC65" s="71">
        <v>1065.2681809272599</v>
      </c>
      <c r="BE65" s="70">
        <v>63</v>
      </c>
      <c r="BF65" s="70" t="s">
        <v>141</v>
      </c>
      <c r="BG65" s="71">
        <v>0</v>
      </c>
      <c r="BH65" s="71">
        <v>383.708916780675</v>
      </c>
      <c r="BI65" s="71">
        <v>1691.4473985822799</v>
      </c>
      <c r="BJ65" s="71">
        <v>2075.15631536296</v>
      </c>
      <c r="BL65" s="70">
        <v>63</v>
      </c>
      <c r="BM65" s="70" t="s">
        <v>141</v>
      </c>
      <c r="BN65" s="71">
        <v>0</v>
      </c>
      <c r="BO65" s="71">
        <v>61.686006548516403</v>
      </c>
      <c r="BP65" s="71">
        <v>2107.5410602090101</v>
      </c>
      <c r="BQ65" s="71">
        <v>2169.2270667575299</v>
      </c>
      <c r="BS65" s="70">
        <v>63</v>
      </c>
      <c r="BT65" s="70" t="s">
        <v>141</v>
      </c>
      <c r="BU65" s="71">
        <v>0</v>
      </c>
      <c r="BV65" s="71">
        <v>562.11511542142603</v>
      </c>
      <c r="BW65" s="71">
        <v>2733.56465540098</v>
      </c>
      <c r="BX65" s="71">
        <v>3295.6797708224099</v>
      </c>
      <c r="BZ65" s="70">
        <v>63</v>
      </c>
      <c r="CA65" s="70" t="s">
        <v>141</v>
      </c>
      <c r="CB65" s="71">
        <v>0</v>
      </c>
      <c r="CC65" s="71">
        <v>145.81093620876999</v>
      </c>
      <c r="CD65" s="71">
        <v>4222.10917327074</v>
      </c>
      <c r="CE65" s="71">
        <v>4367.9201094795098</v>
      </c>
      <c r="CG65" s="70">
        <v>63</v>
      </c>
      <c r="CH65" s="70" t="s">
        <v>141</v>
      </c>
      <c r="CI65" s="71">
        <v>0</v>
      </c>
      <c r="CJ65" s="71">
        <v>1063.9069263004501</v>
      </c>
      <c r="CK65" s="71">
        <v>8650.1428511190297</v>
      </c>
      <c r="CL65" s="71">
        <v>9714.0497774194791</v>
      </c>
      <c r="CN65" s="70">
        <v>63</v>
      </c>
      <c r="CO65" s="70" t="s">
        <v>141</v>
      </c>
      <c r="CP65" s="71">
        <v>0</v>
      </c>
      <c r="CQ65" s="71">
        <v>25.5514669428274</v>
      </c>
      <c r="CR65" s="71">
        <v>872.98187617686006</v>
      </c>
      <c r="CS65" s="71">
        <v>898.53334311968797</v>
      </c>
      <c r="CU65" s="70">
        <v>63</v>
      </c>
      <c r="CV65" s="70" t="s">
        <v>141</v>
      </c>
      <c r="CW65" s="71">
        <v>0</v>
      </c>
      <c r="CX65" s="71">
        <v>309.53104369896499</v>
      </c>
      <c r="CY65" s="71">
        <v>1448.85750255169</v>
      </c>
      <c r="CZ65" s="71">
        <v>1758.3885462506601</v>
      </c>
      <c r="DB65" s="70">
        <v>63</v>
      </c>
      <c r="DC65" s="70" t="s">
        <v>141</v>
      </c>
      <c r="DD65" s="71">
        <v>0</v>
      </c>
      <c r="DE65" s="71">
        <v>143.957248584767</v>
      </c>
      <c r="DF65" s="71">
        <v>4008.0695962205</v>
      </c>
      <c r="DG65" s="71">
        <v>4152.0268448052602</v>
      </c>
      <c r="DI65" s="70">
        <v>63</v>
      </c>
      <c r="DJ65" s="70" t="s">
        <v>141</v>
      </c>
      <c r="DK65" s="71">
        <v>0</v>
      </c>
      <c r="DL65" s="71">
        <v>1163.6896566902899</v>
      </c>
      <c r="DM65" s="71">
        <v>5289.31508436682</v>
      </c>
      <c r="DN65" s="71">
        <v>6453.0047410571096</v>
      </c>
      <c r="DP65" s="70">
        <v>63</v>
      </c>
      <c r="DQ65" s="70" t="s">
        <v>141</v>
      </c>
      <c r="DR65" s="71">
        <v>0</v>
      </c>
      <c r="DS65" s="71">
        <v>69.626474887558004</v>
      </c>
      <c r="DT65" s="71">
        <v>2378.83213574099</v>
      </c>
      <c r="DU65" s="71">
        <v>2448.4586106285501</v>
      </c>
      <c r="DW65" s="70">
        <v>63</v>
      </c>
      <c r="DX65" s="70" t="s">
        <v>141</v>
      </c>
      <c r="DY65" s="71">
        <v>0</v>
      </c>
      <c r="DZ65" s="71">
        <v>639.52030788630998</v>
      </c>
      <c r="EA65" s="71">
        <v>4146.5188174942796</v>
      </c>
      <c r="EB65" s="71">
        <v>4786.0391253805901</v>
      </c>
    </row>
    <row r="66" spans="1:132" x14ac:dyDescent="0.35">
      <c r="A66" s="70">
        <v>64</v>
      </c>
      <c r="B66" s="70" t="s">
        <v>142</v>
      </c>
      <c r="C66" s="71">
        <v>0</v>
      </c>
      <c r="D66" s="71">
        <v>0</v>
      </c>
      <c r="E66" s="71">
        <v>0</v>
      </c>
      <c r="F66" s="71">
        <v>0</v>
      </c>
      <c r="H66" s="70">
        <v>64</v>
      </c>
      <c r="I66" s="70" t="s">
        <v>142</v>
      </c>
      <c r="J66" s="75">
        <v>0</v>
      </c>
      <c r="K66" s="71">
        <v>0</v>
      </c>
      <c r="L66" s="71">
        <v>0</v>
      </c>
      <c r="M66" s="71">
        <v>0</v>
      </c>
      <c r="O66" s="70">
        <v>64</v>
      </c>
      <c r="P66" s="70" t="s">
        <v>142</v>
      </c>
      <c r="Q66" s="75">
        <v>0</v>
      </c>
      <c r="R66" s="71">
        <v>0</v>
      </c>
      <c r="S66" s="71">
        <v>0</v>
      </c>
      <c r="T66" s="71">
        <v>0</v>
      </c>
      <c r="V66" s="70">
        <v>64</v>
      </c>
      <c r="W66" s="70" t="s">
        <v>142</v>
      </c>
      <c r="X66" s="71">
        <v>0</v>
      </c>
      <c r="Y66" s="71">
        <v>0</v>
      </c>
      <c r="Z66" s="71">
        <v>0</v>
      </c>
      <c r="AA66" s="71">
        <v>0</v>
      </c>
      <c r="AC66" s="70">
        <v>64</v>
      </c>
      <c r="AD66" s="70" t="s">
        <v>142</v>
      </c>
      <c r="AE66" s="71">
        <v>0</v>
      </c>
      <c r="AF66" s="71">
        <v>0</v>
      </c>
      <c r="AG66" s="71">
        <v>0</v>
      </c>
      <c r="AH66" s="71">
        <v>0</v>
      </c>
      <c r="AJ66" s="70">
        <v>64</v>
      </c>
      <c r="AK66" s="70" t="s">
        <v>142</v>
      </c>
      <c r="AL66" s="71">
        <v>0</v>
      </c>
      <c r="AM66" s="71">
        <v>0</v>
      </c>
      <c r="AN66" s="71">
        <v>0</v>
      </c>
      <c r="AO66" s="71">
        <v>0</v>
      </c>
      <c r="AQ66" s="70">
        <v>64</v>
      </c>
      <c r="AR66" s="70" t="s">
        <v>142</v>
      </c>
      <c r="AS66" s="71">
        <v>0</v>
      </c>
      <c r="AT66" s="71">
        <v>0</v>
      </c>
      <c r="AU66" s="71">
        <v>0</v>
      </c>
      <c r="AV66" s="71">
        <v>0</v>
      </c>
      <c r="AX66" s="70">
        <v>64</v>
      </c>
      <c r="AY66" s="70" t="s">
        <v>142</v>
      </c>
      <c r="AZ66" s="71">
        <v>0</v>
      </c>
      <c r="BA66" s="71">
        <v>0</v>
      </c>
      <c r="BB66" s="71">
        <v>0</v>
      </c>
      <c r="BC66" s="71">
        <v>0</v>
      </c>
      <c r="BE66" s="70">
        <v>64</v>
      </c>
      <c r="BF66" s="70" t="s">
        <v>142</v>
      </c>
      <c r="BG66" s="71">
        <v>0</v>
      </c>
      <c r="BH66" s="71">
        <v>0</v>
      </c>
      <c r="BI66" s="71">
        <v>0</v>
      </c>
      <c r="BJ66" s="71">
        <v>0</v>
      </c>
      <c r="BL66" s="70">
        <v>64</v>
      </c>
      <c r="BM66" s="70" t="s">
        <v>142</v>
      </c>
      <c r="BN66" s="71">
        <v>0</v>
      </c>
      <c r="BO66" s="71">
        <v>0</v>
      </c>
      <c r="BP66" s="71">
        <v>0</v>
      </c>
      <c r="BQ66" s="71">
        <v>0</v>
      </c>
      <c r="BS66" s="70">
        <v>64</v>
      </c>
      <c r="BT66" s="70" t="s">
        <v>142</v>
      </c>
      <c r="BU66" s="71">
        <v>0</v>
      </c>
      <c r="BV66" s="71">
        <v>0</v>
      </c>
      <c r="BW66" s="71">
        <v>0</v>
      </c>
      <c r="BX66" s="71">
        <v>0</v>
      </c>
      <c r="BZ66" s="70">
        <v>64</v>
      </c>
      <c r="CA66" s="70" t="s">
        <v>142</v>
      </c>
      <c r="CB66" s="71">
        <v>0</v>
      </c>
      <c r="CC66" s="71">
        <v>0</v>
      </c>
      <c r="CD66" s="71">
        <v>0</v>
      </c>
      <c r="CE66" s="71">
        <v>0</v>
      </c>
      <c r="CG66" s="70">
        <v>64</v>
      </c>
      <c r="CH66" s="70" t="s">
        <v>142</v>
      </c>
      <c r="CI66" s="71">
        <v>0</v>
      </c>
      <c r="CJ66" s="71">
        <v>0</v>
      </c>
      <c r="CK66" s="71">
        <v>0</v>
      </c>
      <c r="CL66" s="71">
        <v>0</v>
      </c>
      <c r="CN66" s="70">
        <v>64</v>
      </c>
      <c r="CO66" s="70" t="s">
        <v>142</v>
      </c>
      <c r="CP66" s="71">
        <v>0</v>
      </c>
      <c r="CQ66" s="71">
        <v>0</v>
      </c>
      <c r="CR66" s="71">
        <v>0</v>
      </c>
      <c r="CS66" s="71">
        <v>0</v>
      </c>
      <c r="CU66" s="70">
        <v>64</v>
      </c>
      <c r="CV66" s="70" t="s">
        <v>142</v>
      </c>
      <c r="CW66" s="71">
        <v>0</v>
      </c>
      <c r="CX66" s="71">
        <v>0</v>
      </c>
      <c r="CY66" s="71">
        <v>0</v>
      </c>
      <c r="CZ66" s="71">
        <v>0</v>
      </c>
      <c r="DB66" s="70">
        <v>64</v>
      </c>
      <c r="DC66" s="70" t="s">
        <v>142</v>
      </c>
      <c r="DD66" s="71">
        <v>0</v>
      </c>
      <c r="DE66" s="71">
        <v>0</v>
      </c>
      <c r="DF66" s="71">
        <v>0</v>
      </c>
      <c r="DG66" s="71">
        <v>0</v>
      </c>
      <c r="DI66" s="70">
        <v>64</v>
      </c>
      <c r="DJ66" s="70" t="s">
        <v>142</v>
      </c>
      <c r="DK66" s="71">
        <v>0</v>
      </c>
      <c r="DL66" s="71">
        <v>0</v>
      </c>
      <c r="DM66" s="71">
        <v>0</v>
      </c>
      <c r="DN66" s="71">
        <v>0</v>
      </c>
      <c r="DP66" s="70">
        <v>64</v>
      </c>
      <c r="DQ66" s="70" t="s">
        <v>142</v>
      </c>
      <c r="DR66" s="71">
        <v>0</v>
      </c>
      <c r="DS66" s="71">
        <v>0</v>
      </c>
      <c r="DT66" s="71">
        <v>0</v>
      </c>
      <c r="DU66" s="71">
        <v>0</v>
      </c>
      <c r="DW66" s="70">
        <v>64</v>
      </c>
      <c r="DX66" s="70" t="s">
        <v>142</v>
      </c>
      <c r="DY66" s="71">
        <v>0</v>
      </c>
      <c r="DZ66" s="71">
        <v>0</v>
      </c>
      <c r="EA66" s="71">
        <v>0</v>
      </c>
      <c r="EB66" s="71">
        <v>0</v>
      </c>
    </row>
    <row r="67" spans="1:132" x14ac:dyDescent="0.35">
      <c r="A67" s="70">
        <v>65</v>
      </c>
      <c r="B67" s="70" t="s">
        <v>143</v>
      </c>
      <c r="C67" s="71">
        <v>0</v>
      </c>
      <c r="D67" s="71">
        <v>0</v>
      </c>
      <c r="E67" s="71">
        <v>0</v>
      </c>
      <c r="F67" s="71">
        <v>0</v>
      </c>
      <c r="H67" s="70">
        <v>65</v>
      </c>
      <c r="I67" s="70" t="s">
        <v>143</v>
      </c>
      <c r="J67" s="75">
        <v>0</v>
      </c>
      <c r="K67" s="71">
        <v>0</v>
      </c>
      <c r="L67" s="71">
        <v>0</v>
      </c>
      <c r="M67" s="71">
        <v>0</v>
      </c>
      <c r="O67" s="70">
        <v>65</v>
      </c>
      <c r="P67" s="70" t="s">
        <v>143</v>
      </c>
      <c r="Q67" s="75">
        <v>0</v>
      </c>
      <c r="R67" s="71">
        <v>0</v>
      </c>
      <c r="S67" s="71">
        <v>0</v>
      </c>
      <c r="T67" s="71">
        <v>0</v>
      </c>
      <c r="V67" s="70">
        <v>65</v>
      </c>
      <c r="W67" s="70" t="s">
        <v>143</v>
      </c>
      <c r="X67" s="71">
        <v>0</v>
      </c>
      <c r="Y67" s="71">
        <v>0</v>
      </c>
      <c r="Z67" s="71">
        <v>0</v>
      </c>
      <c r="AA67" s="71">
        <v>0</v>
      </c>
      <c r="AC67" s="70">
        <v>65</v>
      </c>
      <c r="AD67" s="70" t="s">
        <v>143</v>
      </c>
      <c r="AE67" s="71">
        <v>0</v>
      </c>
      <c r="AF67" s="71">
        <v>0</v>
      </c>
      <c r="AG67" s="71">
        <v>0</v>
      </c>
      <c r="AH67" s="71">
        <v>0</v>
      </c>
      <c r="AJ67" s="70">
        <v>65</v>
      </c>
      <c r="AK67" s="70" t="s">
        <v>143</v>
      </c>
      <c r="AL67" s="71">
        <v>0</v>
      </c>
      <c r="AM67" s="71">
        <v>0</v>
      </c>
      <c r="AN67" s="71">
        <v>0</v>
      </c>
      <c r="AO67" s="71">
        <v>0</v>
      </c>
      <c r="AQ67" s="70">
        <v>65</v>
      </c>
      <c r="AR67" s="70" t="s">
        <v>143</v>
      </c>
      <c r="AS67" s="71">
        <v>0</v>
      </c>
      <c r="AT67" s="71">
        <v>0</v>
      </c>
      <c r="AU67" s="71">
        <v>0</v>
      </c>
      <c r="AV67" s="71">
        <v>0</v>
      </c>
      <c r="AX67" s="70">
        <v>65</v>
      </c>
      <c r="AY67" s="70" t="s">
        <v>143</v>
      </c>
      <c r="AZ67" s="71">
        <v>0</v>
      </c>
      <c r="BA67" s="71">
        <v>0</v>
      </c>
      <c r="BB67" s="71">
        <v>0</v>
      </c>
      <c r="BC67" s="71">
        <v>0</v>
      </c>
      <c r="BE67" s="70">
        <v>65</v>
      </c>
      <c r="BF67" s="70" t="s">
        <v>143</v>
      </c>
      <c r="BG67" s="71">
        <v>0</v>
      </c>
      <c r="BH67" s="71">
        <v>0</v>
      </c>
      <c r="BI67" s="71">
        <v>0</v>
      </c>
      <c r="BJ67" s="71">
        <v>0</v>
      </c>
      <c r="BL67" s="70">
        <v>65</v>
      </c>
      <c r="BM67" s="70" t="s">
        <v>143</v>
      </c>
      <c r="BN67" s="71">
        <v>0</v>
      </c>
      <c r="BO67" s="71">
        <v>0</v>
      </c>
      <c r="BP67" s="71">
        <v>0</v>
      </c>
      <c r="BQ67" s="71">
        <v>0</v>
      </c>
      <c r="BS67" s="70">
        <v>65</v>
      </c>
      <c r="BT67" s="70" t="s">
        <v>143</v>
      </c>
      <c r="BU67" s="71">
        <v>0</v>
      </c>
      <c r="BV67" s="71">
        <v>0</v>
      </c>
      <c r="BW67" s="71">
        <v>0</v>
      </c>
      <c r="BX67" s="71">
        <v>0</v>
      </c>
      <c r="BZ67" s="70">
        <v>65</v>
      </c>
      <c r="CA67" s="70" t="s">
        <v>143</v>
      </c>
      <c r="CB67" s="71">
        <v>0</v>
      </c>
      <c r="CC67" s="71">
        <v>0</v>
      </c>
      <c r="CD67" s="71">
        <v>0</v>
      </c>
      <c r="CE67" s="71">
        <v>0</v>
      </c>
      <c r="CG67" s="70">
        <v>65</v>
      </c>
      <c r="CH67" s="70" t="s">
        <v>143</v>
      </c>
      <c r="CI67" s="71">
        <v>0</v>
      </c>
      <c r="CJ67" s="71">
        <v>0</v>
      </c>
      <c r="CK67" s="71">
        <v>0</v>
      </c>
      <c r="CL67" s="71">
        <v>0</v>
      </c>
      <c r="CN67" s="70">
        <v>65</v>
      </c>
      <c r="CO67" s="70" t="s">
        <v>143</v>
      </c>
      <c r="CP67" s="71">
        <v>0</v>
      </c>
      <c r="CQ67" s="71">
        <v>0</v>
      </c>
      <c r="CR67" s="71">
        <v>0</v>
      </c>
      <c r="CS67" s="71">
        <v>0</v>
      </c>
      <c r="CU67" s="70">
        <v>65</v>
      </c>
      <c r="CV67" s="70" t="s">
        <v>143</v>
      </c>
      <c r="CW67" s="71">
        <v>0</v>
      </c>
      <c r="CX67" s="71">
        <v>0</v>
      </c>
      <c r="CY67" s="71">
        <v>0</v>
      </c>
      <c r="CZ67" s="71">
        <v>0</v>
      </c>
      <c r="DB67" s="70">
        <v>65</v>
      </c>
      <c r="DC67" s="70" t="s">
        <v>143</v>
      </c>
      <c r="DD67" s="71">
        <v>0</v>
      </c>
      <c r="DE67" s="71">
        <v>0</v>
      </c>
      <c r="DF67" s="71">
        <v>0</v>
      </c>
      <c r="DG67" s="71">
        <v>0</v>
      </c>
      <c r="DI67" s="70">
        <v>65</v>
      </c>
      <c r="DJ67" s="70" t="s">
        <v>143</v>
      </c>
      <c r="DK67" s="71">
        <v>0</v>
      </c>
      <c r="DL67" s="71">
        <v>0</v>
      </c>
      <c r="DM67" s="71">
        <v>0</v>
      </c>
      <c r="DN67" s="71">
        <v>0</v>
      </c>
      <c r="DP67" s="70">
        <v>65</v>
      </c>
      <c r="DQ67" s="70" t="s">
        <v>143</v>
      </c>
      <c r="DR67" s="71">
        <v>0</v>
      </c>
      <c r="DS67" s="71">
        <v>0</v>
      </c>
      <c r="DT67" s="71">
        <v>0</v>
      </c>
      <c r="DU67" s="71">
        <v>0</v>
      </c>
      <c r="DW67" s="70">
        <v>65</v>
      </c>
      <c r="DX67" s="70" t="s">
        <v>143</v>
      </c>
      <c r="DY67" s="71">
        <v>0</v>
      </c>
      <c r="DZ67" s="71">
        <v>0</v>
      </c>
      <c r="EA67" s="71">
        <v>0</v>
      </c>
      <c r="EB67" s="71">
        <v>0</v>
      </c>
    </row>
    <row r="68" spans="1:132" x14ac:dyDescent="0.35">
      <c r="A68" s="70">
        <v>66</v>
      </c>
      <c r="B68" s="70" t="s">
        <v>144</v>
      </c>
      <c r="C68" s="71">
        <v>0</v>
      </c>
      <c r="D68" s="71">
        <v>0</v>
      </c>
      <c r="E68" s="71">
        <v>0</v>
      </c>
      <c r="F68" s="71">
        <v>0</v>
      </c>
      <c r="H68" s="70">
        <v>66</v>
      </c>
      <c r="I68" s="70" t="s">
        <v>144</v>
      </c>
      <c r="J68" s="75">
        <v>0</v>
      </c>
      <c r="K68" s="71">
        <v>0</v>
      </c>
      <c r="L68" s="71">
        <v>0</v>
      </c>
      <c r="M68" s="71">
        <v>0</v>
      </c>
      <c r="O68" s="70">
        <v>66</v>
      </c>
      <c r="P68" s="70" t="s">
        <v>144</v>
      </c>
      <c r="Q68" s="75">
        <v>0</v>
      </c>
      <c r="R68" s="71">
        <v>0</v>
      </c>
      <c r="S68" s="71">
        <v>0</v>
      </c>
      <c r="T68" s="71">
        <v>0</v>
      </c>
      <c r="V68" s="70">
        <v>66</v>
      </c>
      <c r="W68" s="70" t="s">
        <v>144</v>
      </c>
      <c r="X68" s="71">
        <v>0</v>
      </c>
      <c r="Y68" s="71">
        <v>0</v>
      </c>
      <c r="Z68" s="71">
        <v>0</v>
      </c>
      <c r="AA68" s="71">
        <v>0</v>
      </c>
      <c r="AC68" s="70">
        <v>66</v>
      </c>
      <c r="AD68" s="70" t="s">
        <v>144</v>
      </c>
      <c r="AE68" s="71">
        <v>0</v>
      </c>
      <c r="AF68" s="71">
        <v>0</v>
      </c>
      <c r="AG68" s="71">
        <v>0</v>
      </c>
      <c r="AH68" s="71">
        <v>0</v>
      </c>
      <c r="AJ68" s="70">
        <v>66</v>
      </c>
      <c r="AK68" s="70" t="s">
        <v>144</v>
      </c>
      <c r="AL68" s="71">
        <v>0</v>
      </c>
      <c r="AM68" s="71">
        <v>0</v>
      </c>
      <c r="AN68" s="71">
        <v>0</v>
      </c>
      <c r="AO68" s="71">
        <v>0</v>
      </c>
      <c r="AQ68" s="70">
        <v>66</v>
      </c>
      <c r="AR68" s="70" t="s">
        <v>144</v>
      </c>
      <c r="AS68" s="71">
        <v>0</v>
      </c>
      <c r="AT68" s="71">
        <v>0</v>
      </c>
      <c r="AU68" s="71">
        <v>0</v>
      </c>
      <c r="AV68" s="71">
        <v>0</v>
      </c>
      <c r="AX68" s="70">
        <v>66</v>
      </c>
      <c r="AY68" s="70" t="s">
        <v>144</v>
      </c>
      <c r="AZ68" s="71">
        <v>0</v>
      </c>
      <c r="BA68" s="71">
        <v>0</v>
      </c>
      <c r="BB68" s="71">
        <v>0</v>
      </c>
      <c r="BC68" s="71">
        <v>0</v>
      </c>
      <c r="BE68" s="70">
        <v>66</v>
      </c>
      <c r="BF68" s="70" t="s">
        <v>144</v>
      </c>
      <c r="BG68" s="71">
        <v>0</v>
      </c>
      <c r="BH68" s="71">
        <v>0</v>
      </c>
      <c r="BI68" s="71">
        <v>0</v>
      </c>
      <c r="BJ68" s="71">
        <v>0</v>
      </c>
      <c r="BL68" s="70">
        <v>66</v>
      </c>
      <c r="BM68" s="70" t="s">
        <v>144</v>
      </c>
      <c r="BN68" s="71">
        <v>0</v>
      </c>
      <c r="BO68" s="71">
        <v>0</v>
      </c>
      <c r="BP68" s="71">
        <v>0</v>
      </c>
      <c r="BQ68" s="71">
        <v>0</v>
      </c>
      <c r="BS68" s="70">
        <v>66</v>
      </c>
      <c r="BT68" s="70" t="s">
        <v>144</v>
      </c>
      <c r="BU68" s="71">
        <v>0</v>
      </c>
      <c r="BV68" s="71">
        <v>0</v>
      </c>
      <c r="BW68" s="71">
        <v>0</v>
      </c>
      <c r="BX68" s="71">
        <v>0</v>
      </c>
      <c r="BZ68" s="70">
        <v>66</v>
      </c>
      <c r="CA68" s="70" t="s">
        <v>144</v>
      </c>
      <c r="CB68" s="71">
        <v>0</v>
      </c>
      <c r="CC68" s="71">
        <v>0</v>
      </c>
      <c r="CD68" s="71">
        <v>0</v>
      </c>
      <c r="CE68" s="71">
        <v>0</v>
      </c>
      <c r="CG68" s="70">
        <v>66</v>
      </c>
      <c r="CH68" s="70" t="s">
        <v>144</v>
      </c>
      <c r="CI68" s="71">
        <v>0</v>
      </c>
      <c r="CJ68" s="71">
        <v>0</v>
      </c>
      <c r="CK68" s="71">
        <v>0</v>
      </c>
      <c r="CL68" s="71">
        <v>0</v>
      </c>
      <c r="CN68" s="70">
        <v>66</v>
      </c>
      <c r="CO68" s="70" t="s">
        <v>144</v>
      </c>
      <c r="CP68" s="71">
        <v>0</v>
      </c>
      <c r="CQ68" s="71">
        <v>0</v>
      </c>
      <c r="CR68" s="71">
        <v>0</v>
      </c>
      <c r="CS68" s="71">
        <v>0</v>
      </c>
      <c r="CU68" s="70">
        <v>66</v>
      </c>
      <c r="CV68" s="70" t="s">
        <v>144</v>
      </c>
      <c r="CW68" s="71">
        <v>0</v>
      </c>
      <c r="CX68" s="71">
        <v>0</v>
      </c>
      <c r="CY68" s="71">
        <v>0</v>
      </c>
      <c r="CZ68" s="71">
        <v>0</v>
      </c>
      <c r="DB68" s="70">
        <v>66</v>
      </c>
      <c r="DC68" s="70" t="s">
        <v>144</v>
      </c>
      <c r="DD68" s="71">
        <v>0</v>
      </c>
      <c r="DE68" s="71">
        <v>0</v>
      </c>
      <c r="DF68" s="71">
        <v>0</v>
      </c>
      <c r="DG68" s="71">
        <v>0</v>
      </c>
      <c r="DI68" s="70">
        <v>66</v>
      </c>
      <c r="DJ68" s="70" t="s">
        <v>144</v>
      </c>
      <c r="DK68" s="71">
        <v>0</v>
      </c>
      <c r="DL68" s="71">
        <v>0</v>
      </c>
      <c r="DM68" s="71">
        <v>0</v>
      </c>
      <c r="DN68" s="71">
        <v>0</v>
      </c>
      <c r="DP68" s="70">
        <v>66</v>
      </c>
      <c r="DQ68" s="70" t="s">
        <v>144</v>
      </c>
      <c r="DR68" s="71">
        <v>0</v>
      </c>
      <c r="DS68" s="71">
        <v>0</v>
      </c>
      <c r="DT68" s="71">
        <v>0</v>
      </c>
      <c r="DU68" s="71">
        <v>0</v>
      </c>
      <c r="DW68" s="70">
        <v>66</v>
      </c>
      <c r="DX68" s="70" t="s">
        <v>144</v>
      </c>
      <c r="DY68" s="71">
        <v>0</v>
      </c>
      <c r="DZ68" s="71">
        <v>0</v>
      </c>
      <c r="EA68" s="71">
        <v>0</v>
      </c>
      <c r="EB68" s="71">
        <v>0</v>
      </c>
    </row>
    <row r="69" spans="1:132" x14ac:dyDescent="0.35">
      <c r="A69" s="70">
        <v>67</v>
      </c>
      <c r="B69" s="70" t="s">
        <v>145</v>
      </c>
      <c r="C69" s="71">
        <v>0</v>
      </c>
      <c r="D69" s="71">
        <v>0</v>
      </c>
      <c r="E69" s="71">
        <v>0</v>
      </c>
      <c r="F69" s="71">
        <v>0</v>
      </c>
      <c r="H69" s="70">
        <v>67</v>
      </c>
      <c r="I69" s="70" t="s">
        <v>145</v>
      </c>
      <c r="J69" s="75">
        <v>0</v>
      </c>
      <c r="K69" s="71">
        <v>0</v>
      </c>
      <c r="L69" s="71">
        <v>0</v>
      </c>
      <c r="M69" s="71">
        <v>0</v>
      </c>
      <c r="O69" s="70">
        <v>67</v>
      </c>
      <c r="P69" s="70" t="s">
        <v>145</v>
      </c>
      <c r="Q69" s="75">
        <v>0</v>
      </c>
      <c r="R69" s="71">
        <v>0</v>
      </c>
      <c r="S69" s="71">
        <v>0</v>
      </c>
      <c r="T69" s="71">
        <v>0</v>
      </c>
      <c r="V69" s="70">
        <v>67</v>
      </c>
      <c r="W69" s="70" t="s">
        <v>145</v>
      </c>
      <c r="X69" s="71">
        <v>0</v>
      </c>
      <c r="Y69" s="71">
        <v>0</v>
      </c>
      <c r="Z69" s="71">
        <v>0</v>
      </c>
      <c r="AA69" s="71">
        <v>0</v>
      </c>
      <c r="AC69" s="70">
        <v>67</v>
      </c>
      <c r="AD69" s="70" t="s">
        <v>145</v>
      </c>
      <c r="AE69" s="71">
        <v>0</v>
      </c>
      <c r="AF69" s="71">
        <v>0</v>
      </c>
      <c r="AG69" s="71">
        <v>0</v>
      </c>
      <c r="AH69" s="71">
        <v>0</v>
      </c>
      <c r="AJ69" s="70">
        <v>67</v>
      </c>
      <c r="AK69" s="70" t="s">
        <v>145</v>
      </c>
      <c r="AL69" s="71">
        <v>0</v>
      </c>
      <c r="AM69" s="71">
        <v>0</v>
      </c>
      <c r="AN69" s="71">
        <v>0</v>
      </c>
      <c r="AO69" s="71">
        <v>0</v>
      </c>
      <c r="AQ69" s="70">
        <v>67</v>
      </c>
      <c r="AR69" s="70" t="s">
        <v>145</v>
      </c>
      <c r="AS69" s="71">
        <v>0</v>
      </c>
      <c r="AT69" s="71">
        <v>0</v>
      </c>
      <c r="AU69" s="71">
        <v>0</v>
      </c>
      <c r="AV69" s="71">
        <v>0</v>
      </c>
      <c r="AX69" s="70">
        <v>67</v>
      </c>
      <c r="AY69" s="70" t="s">
        <v>145</v>
      </c>
      <c r="AZ69" s="71">
        <v>0</v>
      </c>
      <c r="BA69" s="71">
        <v>0</v>
      </c>
      <c r="BB69" s="71">
        <v>0</v>
      </c>
      <c r="BC69" s="71">
        <v>0</v>
      </c>
      <c r="BE69" s="70">
        <v>67</v>
      </c>
      <c r="BF69" s="70" t="s">
        <v>145</v>
      </c>
      <c r="BG69" s="71">
        <v>0</v>
      </c>
      <c r="BH69" s="71">
        <v>0</v>
      </c>
      <c r="BI69" s="71">
        <v>0</v>
      </c>
      <c r="BJ69" s="71">
        <v>0</v>
      </c>
      <c r="BL69" s="70">
        <v>67</v>
      </c>
      <c r="BM69" s="70" t="s">
        <v>145</v>
      </c>
      <c r="BN69" s="71">
        <v>0</v>
      </c>
      <c r="BO69" s="71">
        <v>0</v>
      </c>
      <c r="BP69" s="71">
        <v>0</v>
      </c>
      <c r="BQ69" s="71">
        <v>0</v>
      </c>
      <c r="BS69" s="70">
        <v>67</v>
      </c>
      <c r="BT69" s="70" t="s">
        <v>145</v>
      </c>
      <c r="BU69" s="71">
        <v>0</v>
      </c>
      <c r="BV69" s="71">
        <v>0</v>
      </c>
      <c r="BW69" s="71">
        <v>0</v>
      </c>
      <c r="BX69" s="71">
        <v>0</v>
      </c>
      <c r="BZ69" s="70">
        <v>67</v>
      </c>
      <c r="CA69" s="70" t="s">
        <v>145</v>
      </c>
      <c r="CB69" s="71">
        <v>0</v>
      </c>
      <c r="CC69" s="71">
        <v>0</v>
      </c>
      <c r="CD69" s="71">
        <v>0</v>
      </c>
      <c r="CE69" s="71">
        <v>0</v>
      </c>
      <c r="CG69" s="70">
        <v>67</v>
      </c>
      <c r="CH69" s="70" t="s">
        <v>145</v>
      </c>
      <c r="CI69" s="71">
        <v>0</v>
      </c>
      <c r="CJ69" s="71">
        <v>0</v>
      </c>
      <c r="CK69" s="71">
        <v>0</v>
      </c>
      <c r="CL69" s="71">
        <v>0</v>
      </c>
      <c r="CN69" s="70">
        <v>67</v>
      </c>
      <c r="CO69" s="70" t="s">
        <v>145</v>
      </c>
      <c r="CP69" s="71">
        <v>0</v>
      </c>
      <c r="CQ69" s="71">
        <v>0</v>
      </c>
      <c r="CR69" s="71">
        <v>0</v>
      </c>
      <c r="CS69" s="71">
        <v>0</v>
      </c>
      <c r="CU69" s="70">
        <v>67</v>
      </c>
      <c r="CV69" s="70" t="s">
        <v>145</v>
      </c>
      <c r="CW69" s="71">
        <v>0</v>
      </c>
      <c r="CX69" s="71">
        <v>0</v>
      </c>
      <c r="CY69" s="71">
        <v>0</v>
      </c>
      <c r="CZ69" s="71">
        <v>0</v>
      </c>
      <c r="DB69" s="70">
        <v>67</v>
      </c>
      <c r="DC69" s="70" t="s">
        <v>145</v>
      </c>
      <c r="DD69" s="71">
        <v>0</v>
      </c>
      <c r="DE69" s="71">
        <v>0</v>
      </c>
      <c r="DF69" s="71">
        <v>0</v>
      </c>
      <c r="DG69" s="71">
        <v>0</v>
      </c>
      <c r="DI69" s="70">
        <v>67</v>
      </c>
      <c r="DJ69" s="70" t="s">
        <v>145</v>
      </c>
      <c r="DK69" s="71">
        <v>0</v>
      </c>
      <c r="DL69" s="71">
        <v>0</v>
      </c>
      <c r="DM69" s="71">
        <v>0</v>
      </c>
      <c r="DN69" s="71">
        <v>0</v>
      </c>
      <c r="DP69" s="70">
        <v>67</v>
      </c>
      <c r="DQ69" s="70" t="s">
        <v>145</v>
      </c>
      <c r="DR69" s="71">
        <v>0</v>
      </c>
      <c r="DS69" s="71">
        <v>0</v>
      </c>
      <c r="DT69" s="71">
        <v>0</v>
      </c>
      <c r="DU69" s="71">
        <v>0</v>
      </c>
      <c r="DW69" s="70">
        <v>67</v>
      </c>
      <c r="DX69" s="70" t="s">
        <v>145</v>
      </c>
      <c r="DY69" s="71">
        <v>0</v>
      </c>
      <c r="DZ69" s="71">
        <v>0</v>
      </c>
      <c r="EA69" s="71">
        <v>0</v>
      </c>
      <c r="EB69" s="71">
        <v>0</v>
      </c>
    </row>
    <row r="70" spans="1:132" x14ac:dyDescent="0.35">
      <c r="A70" s="70">
        <v>68</v>
      </c>
      <c r="B70" s="70" t="s">
        <v>146</v>
      </c>
      <c r="C70" s="71">
        <v>0</v>
      </c>
      <c r="D70" s="71">
        <v>0</v>
      </c>
      <c r="E70" s="71">
        <v>0</v>
      </c>
      <c r="F70" s="71">
        <v>0</v>
      </c>
      <c r="H70" s="70">
        <v>68</v>
      </c>
      <c r="I70" s="70" t="s">
        <v>146</v>
      </c>
      <c r="J70" s="75">
        <v>0</v>
      </c>
      <c r="K70" s="71">
        <v>0</v>
      </c>
      <c r="L70" s="71">
        <v>0</v>
      </c>
      <c r="M70" s="71">
        <v>0</v>
      </c>
      <c r="O70" s="70">
        <v>68</v>
      </c>
      <c r="P70" s="70" t="s">
        <v>146</v>
      </c>
      <c r="Q70" s="75">
        <v>0</v>
      </c>
      <c r="R70" s="71">
        <v>0</v>
      </c>
      <c r="S70" s="71">
        <v>0</v>
      </c>
      <c r="T70" s="71">
        <v>0</v>
      </c>
      <c r="V70" s="70">
        <v>68</v>
      </c>
      <c r="W70" s="70" t="s">
        <v>146</v>
      </c>
      <c r="X70" s="71">
        <v>0</v>
      </c>
      <c r="Y70" s="71">
        <v>0</v>
      </c>
      <c r="Z70" s="71">
        <v>0</v>
      </c>
      <c r="AA70" s="71">
        <v>0</v>
      </c>
      <c r="AC70" s="70">
        <v>68</v>
      </c>
      <c r="AD70" s="70" t="s">
        <v>146</v>
      </c>
      <c r="AE70" s="71">
        <v>0</v>
      </c>
      <c r="AF70" s="71">
        <v>0</v>
      </c>
      <c r="AG70" s="71">
        <v>0</v>
      </c>
      <c r="AH70" s="71">
        <v>0</v>
      </c>
      <c r="AJ70" s="70">
        <v>68</v>
      </c>
      <c r="AK70" s="70" t="s">
        <v>146</v>
      </c>
      <c r="AL70" s="71">
        <v>0</v>
      </c>
      <c r="AM70" s="71">
        <v>0</v>
      </c>
      <c r="AN70" s="71">
        <v>0</v>
      </c>
      <c r="AO70" s="71">
        <v>0</v>
      </c>
      <c r="AQ70" s="70">
        <v>68</v>
      </c>
      <c r="AR70" s="70" t="s">
        <v>146</v>
      </c>
      <c r="AS70" s="71">
        <v>0</v>
      </c>
      <c r="AT70" s="71">
        <v>0</v>
      </c>
      <c r="AU70" s="71">
        <v>0</v>
      </c>
      <c r="AV70" s="71">
        <v>0</v>
      </c>
      <c r="AX70" s="70">
        <v>68</v>
      </c>
      <c r="AY70" s="70" t="s">
        <v>146</v>
      </c>
      <c r="AZ70" s="71">
        <v>0</v>
      </c>
      <c r="BA70" s="71">
        <v>0</v>
      </c>
      <c r="BB70" s="71">
        <v>0</v>
      </c>
      <c r="BC70" s="71">
        <v>0</v>
      </c>
      <c r="BE70" s="70">
        <v>68</v>
      </c>
      <c r="BF70" s="70" t="s">
        <v>146</v>
      </c>
      <c r="BG70" s="71">
        <v>0</v>
      </c>
      <c r="BH70" s="71">
        <v>0</v>
      </c>
      <c r="BI70" s="71">
        <v>0</v>
      </c>
      <c r="BJ70" s="71">
        <v>0</v>
      </c>
      <c r="BL70" s="70">
        <v>68</v>
      </c>
      <c r="BM70" s="70" t="s">
        <v>146</v>
      </c>
      <c r="BN70" s="71">
        <v>0</v>
      </c>
      <c r="BO70" s="71">
        <v>0</v>
      </c>
      <c r="BP70" s="71">
        <v>0</v>
      </c>
      <c r="BQ70" s="71">
        <v>0</v>
      </c>
      <c r="BS70" s="70">
        <v>68</v>
      </c>
      <c r="BT70" s="70" t="s">
        <v>146</v>
      </c>
      <c r="BU70" s="71">
        <v>0</v>
      </c>
      <c r="BV70" s="71">
        <v>0</v>
      </c>
      <c r="BW70" s="71">
        <v>0</v>
      </c>
      <c r="BX70" s="71">
        <v>0</v>
      </c>
      <c r="BZ70" s="70">
        <v>68</v>
      </c>
      <c r="CA70" s="70" t="s">
        <v>146</v>
      </c>
      <c r="CB70" s="71">
        <v>0</v>
      </c>
      <c r="CC70" s="71">
        <v>0</v>
      </c>
      <c r="CD70" s="71">
        <v>0</v>
      </c>
      <c r="CE70" s="71">
        <v>0</v>
      </c>
      <c r="CG70" s="70">
        <v>68</v>
      </c>
      <c r="CH70" s="70" t="s">
        <v>146</v>
      </c>
      <c r="CI70" s="71">
        <v>0</v>
      </c>
      <c r="CJ70" s="71">
        <v>0</v>
      </c>
      <c r="CK70" s="71">
        <v>0</v>
      </c>
      <c r="CL70" s="71">
        <v>0</v>
      </c>
      <c r="CN70" s="70">
        <v>68</v>
      </c>
      <c r="CO70" s="70" t="s">
        <v>146</v>
      </c>
      <c r="CP70" s="71">
        <v>0</v>
      </c>
      <c r="CQ70" s="71">
        <v>0</v>
      </c>
      <c r="CR70" s="71">
        <v>0</v>
      </c>
      <c r="CS70" s="71">
        <v>0</v>
      </c>
      <c r="CU70" s="70">
        <v>68</v>
      </c>
      <c r="CV70" s="70" t="s">
        <v>146</v>
      </c>
      <c r="CW70" s="71">
        <v>0</v>
      </c>
      <c r="CX70" s="71">
        <v>0</v>
      </c>
      <c r="CY70" s="71">
        <v>0</v>
      </c>
      <c r="CZ70" s="71">
        <v>0</v>
      </c>
      <c r="DB70" s="70">
        <v>68</v>
      </c>
      <c r="DC70" s="70" t="s">
        <v>146</v>
      </c>
      <c r="DD70" s="71">
        <v>0</v>
      </c>
      <c r="DE70" s="71">
        <v>0</v>
      </c>
      <c r="DF70" s="71">
        <v>0</v>
      </c>
      <c r="DG70" s="71">
        <v>0</v>
      </c>
      <c r="DI70" s="70">
        <v>68</v>
      </c>
      <c r="DJ70" s="70" t="s">
        <v>146</v>
      </c>
      <c r="DK70" s="71">
        <v>0</v>
      </c>
      <c r="DL70" s="71">
        <v>0</v>
      </c>
      <c r="DM70" s="71">
        <v>0</v>
      </c>
      <c r="DN70" s="71">
        <v>0</v>
      </c>
      <c r="DP70" s="70">
        <v>68</v>
      </c>
      <c r="DQ70" s="70" t="s">
        <v>146</v>
      </c>
      <c r="DR70" s="71">
        <v>0</v>
      </c>
      <c r="DS70" s="71">
        <v>0</v>
      </c>
      <c r="DT70" s="71">
        <v>0</v>
      </c>
      <c r="DU70" s="71">
        <v>0</v>
      </c>
      <c r="DW70" s="70">
        <v>68</v>
      </c>
      <c r="DX70" s="70" t="s">
        <v>146</v>
      </c>
      <c r="DY70" s="71">
        <v>0</v>
      </c>
      <c r="DZ70" s="71">
        <v>0</v>
      </c>
      <c r="EA70" s="71">
        <v>0</v>
      </c>
      <c r="EB70" s="71">
        <v>0</v>
      </c>
    </row>
    <row r="71" spans="1:132" x14ac:dyDescent="0.35">
      <c r="A71" s="70">
        <v>69</v>
      </c>
      <c r="B71" s="70" t="s">
        <v>147</v>
      </c>
      <c r="C71" s="71">
        <v>0</v>
      </c>
      <c r="D71" s="71">
        <v>0</v>
      </c>
      <c r="E71" s="71">
        <v>0</v>
      </c>
      <c r="F71" s="71">
        <v>0</v>
      </c>
      <c r="H71" s="70">
        <v>69</v>
      </c>
      <c r="I71" s="70" t="s">
        <v>147</v>
      </c>
      <c r="J71" s="75">
        <v>0</v>
      </c>
      <c r="K71" s="71">
        <v>0</v>
      </c>
      <c r="L71" s="71">
        <v>0</v>
      </c>
      <c r="M71" s="71">
        <v>0</v>
      </c>
      <c r="O71" s="70">
        <v>69</v>
      </c>
      <c r="P71" s="70" t="s">
        <v>147</v>
      </c>
      <c r="Q71" s="75">
        <v>0</v>
      </c>
      <c r="R71" s="71">
        <v>0</v>
      </c>
      <c r="S71" s="71">
        <v>0</v>
      </c>
      <c r="T71" s="71">
        <v>0</v>
      </c>
      <c r="V71" s="70">
        <v>69</v>
      </c>
      <c r="W71" s="70" t="s">
        <v>147</v>
      </c>
      <c r="X71" s="71">
        <v>0</v>
      </c>
      <c r="Y71" s="71">
        <v>0</v>
      </c>
      <c r="Z71" s="71">
        <v>0</v>
      </c>
      <c r="AA71" s="71">
        <v>0</v>
      </c>
      <c r="AC71" s="70">
        <v>69</v>
      </c>
      <c r="AD71" s="70" t="s">
        <v>147</v>
      </c>
      <c r="AE71" s="71">
        <v>0</v>
      </c>
      <c r="AF71" s="71">
        <v>0</v>
      </c>
      <c r="AG71" s="71">
        <v>0</v>
      </c>
      <c r="AH71" s="71">
        <v>0</v>
      </c>
      <c r="AJ71" s="70">
        <v>69</v>
      </c>
      <c r="AK71" s="70" t="s">
        <v>147</v>
      </c>
      <c r="AL71" s="71">
        <v>0</v>
      </c>
      <c r="AM71" s="71">
        <v>0</v>
      </c>
      <c r="AN71" s="71">
        <v>0</v>
      </c>
      <c r="AO71" s="71">
        <v>0</v>
      </c>
      <c r="AQ71" s="70">
        <v>69</v>
      </c>
      <c r="AR71" s="70" t="s">
        <v>147</v>
      </c>
      <c r="AS71" s="71">
        <v>0</v>
      </c>
      <c r="AT71" s="71">
        <v>0</v>
      </c>
      <c r="AU71" s="71">
        <v>0</v>
      </c>
      <c r="AV71" s="71">
        <v>0</v>
      </c>
      <c r="AX71" s="70">
        <v>69</v>
      </c>
      <c r="AY71" s="70" t="s">
        <v>147</v>
      </c>
      <c r="AZ71" s="71">
        <v>0</v>
      </c>
      <c r="BA71" s="71">
        <v>0</v>
      </c>
      <c r="BB71" s="71">
        <v>0</v>
      </c>
      <c r="BC71" s="71">
        <v>0</v>
      </c>
      <c r="BE71" s="70">
        <v>69</v>
      </c>
      <c r="BF71" s="70" t="s">
        <v>147</v>
      </c>
      <c r="BG71" s="71">
        <v>0</v>
      </c>
      <c r="BH71" s="71">
        <v>0</v>
      </c>
      <c r="BI71" s="71">
        <v>0</v>
      </c>
      <c r="BJ71" s="71">
        <v>0</v>
      </c>
      <c r="BL71" s="70">
        <v>69</v>
      </c>
      <c r="BM71" s="70" t="s">
        <v>147</v>
      </c>
      <c r="BN71" s="71">
        <v>0</v>
      </c>
      <c r="BO71" s="71">
        <v>0</v>
      </c>
      <c r="BP71" s="71">
        <v>0</v>
      </c>
      <c r="BQ71" s="71">
        <v>0</v>
      </c>
      <c r="BS71" s="70">
        <v>69</v>
      </c>
      <c r="BT71" s="70" t="s">
        <v>147</v>
      </c>
      <c r="BU71" s="71">
        <v>0</v>
      </c>
      <c r="BV71" s="71">
        <v>0</v>
      </c>
      <c r="BW71" s="71">
        <v>0</v>
      </c>
      <c r="BX71" s="71">
        <v>0</v>
      </c>
      <c r="BZ71" s="70">
        <v>69</v>
      </c>
      <c r="CA71" s="70" t="s">
        <v>147</v>
      </c>
      <c r="CB71" s="71">
        <v>0</v>
      </c>
      <c r="CC71" s="71">
        <v>0</v>
      </c>
      <c r="CD71" s="71">
        <v>0</v>
      </c>
      <c r="CE71" s="71">
        <v>0</v>
      </c>
      <c r="CG71" s="70">
        <v>69</v>
      </c>
      <c r="CH71" s="70" t="s">
        <v>147</v>
      </c>
      <c r="CI71" s="71">
        <v>0</v>
      </c>
      <c r="CJ71" s="71">
        <v>0</v>
      </c>
      <c r="CK71" s="71">
        <v>0</v>
      </c>
      <c r="CL71" s="71">
        <v>0</v>
      </c>
      <c r="CN71" s="70">
        <v>69</v>
      </c>
      <c r="CO71" s="70" t="s">
        <v>147</v>
      </c>
      <c r="CP71" s="71">
        <v>0</v>
      </c>
      <c r="CQ71" s="71">
        <v>0</v>
      </c>
      <c r="CR71" s="71">
        <v>0</v>
      </c>
      <c r="CS71" s="71">
        <v>0</v>
      </c>
      <c r="CU71" s="70">
        <v>69</v>
      </c>
      <c r="CV71" s="70" t="s">
        <v>147</v>
      </c>
      <c r="CW71" s="71">
        <v>0</v>
      </c>
      <c r="CX71" s="71">
        <v>0</v>
      </c>
      <c r="CY71" s="71">
        <v>0</v>
      </c>
      <c r="CZ71" s="71">
        <v>0</v>
      </c>
      <c r="DB71" s="70">
        <v>69</v>
      </c>
      <c r="DC71" s="70" t="s">
        <v>147</v>
      </c>
      <c r="DD71" s="71">
        <v>0</v>
      </c>
      <c r="DE71" s="71">
        <v>0</v>
      </c>
      <c r="DF71" s="71">
        <v>0</v>
      </c>
      <c r="DG71" s="71">
        <v>0</v>
      </c>
      <c r="DI71" s="70">
        <v>69</v>
      </c>
      <c r="DJ71" s="70" t="s">
        <v>147</v>
      </c>
      <c r="DK71" s="71">
        <v>0</v>
      </c>
      <c r="DL71" s="71">
        <v>0</v>
      </c>
      <c r="DM71" s="71">
        <v>0</v>
      </c>
      <c r="DN71" s="71">
        <v>0</v>
      </c>
      <c r="DP71" s="70">
        <v>69</v>
      </c>
      <c r="DQ71" s="70" t="s">
        <v>147</v>
      </c>
      <c r="DR71" s="71">
        <v>0</v>
      </c>
      <c r="DS71" s="71">
        <v>0</v>
      </c>
      <c r="DT71" s="71">
        <v>0</v>
      </c>
      <c r="DU71" s="71">
        <v>0</v>
      </c>
      <c r="DW71" s="70">
        <v>69</v>
      </c>
      <c r="DX71" s="70" t="s">
        <v>147</v>
      </c>
      <c r="DY71" s="71">
        <v>0</v>
      </c>
      <c r="DZ71" s="71">
        <v>0</v>
      </c>
      <c r="EA71" s="71">
        <v>0</v>
      </c>
      <c r="EB71" s="71">
        <v>0</v>
      </c>
    </row>
    <row r="72" spans="1:132" x14ac:dyDescent="0.35">
      <c r="A72" s="70">
        <v>70</v>
      </c>
      <c r="B72" s="70" t="s">
        <v>148</v>
      </c>
      <c r="C72" s="71">
        <v>0</v>
      </c>
      <c r="D72" s="71">
        <v>0</v>
      </c>
      <c r="E72" s="71">
        <v>0</v>
      </c>
      <c r="F72" s="71">
        <v>0</v>
      </c>
      <c r="H72" s="70">
        <v>70</v>
      </c>
      <c r="I72" s="70" t="s">
        <v>148</v>
      </c>
      <c r="J72" s="75">
        <v>0</v>
      </c>
      <c r="K72" s="71">
        <v>0</v>
      </c>
      <c r="L72" s="71">
        <v>0</v>
      </c>
      <c r="M72" s="71">
        <v>0</v>
      </c>
      <c r="O72" s="70">
        <v>70</v>
      </c>
      <c r="P72" s="70" t="s">
        <v>148</v>
      </c>
      <c r="Q72" s="75">
        <v>0</v>
      </c>
      <c r="R72" s="71">
        <v>0</v>
      </c>
      <c r="S72" s="71">
        <v>0</v>
      </c>
      <c r="T72" s="71">
        <v>0</v>
      </c>
      <c r="V72" s="70">
        <v>70</v>
      </c>
      <c r="W72" s="70" t="s">
        <v>148</v>
      </c>
      <c r="X72" s="71">
        <v>0</v>
      </c>
      <c r="Y72" s="71">
        <v>0</v>
      </c>
      <c r="Z72" s="71">
        <v>0</v>
      </c>
      <c r="AA72" s="71">
        <v>0</v>
      </c>
      <c r="AC72" s="70">
        <v>70</v>
      </c>
      <c r="AD72" s="70" t="s">
        <v>148</v>
      </c>
      <c r="AE72" s="71">
        <v>0</v>
      </c>
      <c r="AF72" s="71">
        <v>0</v>
      </c>
      <c r="AG72" s="71">
        <v>0</v>
      </c>
      <c r="AH72" s="71">
        <v>0</v>
      </c>
      <c r="AJ72" s="70">
        <v>70</v>
      </c>
      <c r="AK72" s="70" t="s">
        <v>148</v>
      </c>
      <c r="AL72" s="71">
        <v>0</v>
      </c>
      <c r="AM72" s="71">
        <v>0</v>
      </c>
      <c r="AN72" s="71">
        <v>0</v>
      </c>
      <c r="AO72" s="71">
        <v>0</v>
      </c>
      <c r="AQ72" s="70">
        <v>70</v>
      </c>
      <c r="AR72" s="70" t="s">
        <v>148</v>
      </c>
      <c r="AS72" s="71">
        <v>0</v>
      </c>
      <c r="AT72" s="71">
        <v>0</v>
      </c>
      <c r="AU72" s="71">
        <v>0</v>
      </c>
      <c r="AV72" s="71">
        <v>0</v>
      </c>
      <c r="AX72" s="70">
        <v>70</v>
      </c>
      <c r="AY72" s="70" t="s">
        <v>148</v>
      </c>
      <c r="AZ72" s="71">
        <v>0</v>
      </c>
      <c r="BA72" s="71">
        <v>0</v>
      </c>
      <c r="BB72" s="71">
        <v>0</v>
      </c>
      <c r="BC72" s="71">
        <v>0</v>
      </c>
      <c r="BE72" s="70">
        <v>70</v>
      </c>
      <c r="BF72" s="70" t="s">
        <v>148</v>
      </c>
      <c r="BG72" s="71">
        <v>0</v>
      </c>
      <c r="BH72" s="71">
        <v>0</v>
      </c>
      <c r="BI72" s="71">
        <v>0</v>
      </c>
      <c r="BJ72" s="71">
        <v>0</v>
      </c>
      <c r="BL72" s="70">
        <v>70</v>
      </c>
      <c r="BM72" s="70" t="s">
        <v>148</v>
      </c>
      <c r="BN72" s="71">
        <v>0</v>
      </c>
      <c r="BO72" s="71">
        <v>0</v>
      </c>
      <c r="BP72" s="71">
        <v>0</v>
      </c>
      <c r="BQ72" s="71">
        <v>0</v>
      </c>
      <c r="BS72" s="70">
        <v>70</v>
      </c>
      <c r="BT72" s="70" t="s">
        <v>148</v>
      </c>
      <c r="BU72" s="71">
        <v>0</v>
      </c>
      <c r="BV72" s="71">
        <v>0</v>
      </c>
      <c r="BW72" s="71">
        <v>0</v>
      </c>
      <c r="BX72" s="71">
        <v>0</v>
      </c>
      <c r="BZ72" s="70">
        <v>70</v>
      </c>
      <c r="CA72" s="70" t="s">
        <v>148</v>
      </c>
      <c r="CB72" s="71">
        <v>0</v>
      </c>
      <c r="CC72" s="71">
        <v>0</v>
      </c>
      <c r="CD72" s="71">
        <v>0</v>
      </c>
      <c r="CE72" s="71">
        <v>0</v>
      </c>
      <c r="CG72" s="70">
        <v>70</v>
      </c>
      <c r="CH72" s="70" t="s">
        <v>148</v>
      </c>
      <c r="CI72" s="71">
        <v>0</v>
      </c>
      <c r="CJ72" s="71">
        <v>0</v>
      </c>
      <c r="CK72" s="71">
        <v>0</v>
      </c>
      <c r="CL72" s="71">
        <v>0</v>
      </c>
      <c r="CN72" s="70">
        <v>70</v>
      </c>
      <c r="CO72" s="70" t="s">
        <v>148</v>
      </c>
      <c r="CP72" s="71">
        <v>0</v>
      </c>
      <c r="CQ72" s="71">
        <v>0</v>
      </c>
      <c r="CR72" s="71">
        <v>0</v>
      </c>
      <c r="CS72" s="71">
        <v>0</v>
      </c>
      <c r="CU72" s="70">
        <v>70</v>
      </c>
      <c r="CV72" s="70" t="s">
        <v>148</v>
      </c>
      <c r="CW72" s="71">
        <v>0</v>
      </c>
      <c r="CX72" s="71">
        <v>0</v>
      </c>
      <c r="CY72" s="71">
        <v>0</v>
      </c>
      <c r="CZ72" s="71">
        <v>0</v>
      </c>
      <c r="DB72" s="70">
        <v>70</v>
      </c>
      <c r="DC72" s="70" t="s">
        <v>148</v>
      </c>
      <c r="DD72" s="71">
        <v>0</v>
      </c>
      <c r="DE72" s="71">
        <v>0</v>
      </c>
      <c r="DF72" s="71">
        <v>0</v>
      </c>
      <c r="DG72" s="71">
        <v>0</v>
      </c>
      <c r="DI72" s="70">
        <v>70</v>
      </c>
      <c r="DJ72" s="70" t="s">
        <v>148</v>
      </c>
      <c r="DK72" s="71">
        <v>0</v>
      </c>
      <c r="DL72" s="71">
        <v>0</v>
      </c>
      <c r="DM72" s="71">
        <v>0</v>
      </c>
      <c r="DN72" s="71">
        <v>0</v>
      </c>
      <c r="DP72" s="70">
        <v>70</v>
      </c>
      <c r="DQ72" s="70" t="s">
        <v>148</v>
      </c>
      <c r="DR72" s="71">
        <v>0</v>
      </c>
      <c r="DS72" s="71">
        <v>0</v>
      </c>
      <c r="DT72" s="71">
        <v>0</v>
      </c>
      <c r="DU72" s="71">
        <v>0</v>
      </c>
      <c r="DW72" s="70">
        <v>70</v>
      </c>
      <c r="DX72" s="70" t="s">
        <v>148</v>
      </c>
      <c r="DY72" s="71">
        <v>0</v>
      </c>
      <c r="DZ72" s="71">
        <v>0</v>
      </c>
      <c r="EA72" s="71">
        <v>0</v>
      </c>
      <c r="EB72" s="71">
        <v>0</v>
      </c>
    </row>
    <row r="73" spans="1:132" x14ac:dyDescent="0.35">
      <c r="A73" s="70">
        <v>71</v>
      </c>
      <c r="B73" s="70" t="s">
        <v>149</v>
      </c>
      <c r="C73" s="71">
        <v>0</v>
      </c>
      <c r="D73" s="71">
        <v>0</v>
      </c>
      <c r="E73" s="71">
        <v>0</v>
      </c>
      <c r="F73" s="71">
        <v>0</v>
      </c>
      <c r="H73" s="70">
        <v>71</v>
      </c>
      <c r="I73" s="70" t="s">
        <v>149</v>
      </c>
      <c r="J73" s="75">
        <v>0</v>
      </c>
      <c r="K73" s="71">
        <v>0</v>
      </c>
      <c r="L73" s="71">
        <v>0</v>
      </c>
      <c r="M73" s="71">
        <v>0</v>
      </c>
      <c r="O73" s="70">
        <v>71</v>
      </c>
      <c r="P73" s="70" t="s">
        <v>149</v>
      </c>
      <c r="Q73" s="75">
        <v>0</v>
      </c>
      <c r="R73" s="71">
        <v>0</v>
      </c>
      <c r="S73" s="71">
        <v>0</v>
      </c>
      <c r="T73" s="71">
        <v>0</v>
      </c>
      <c r="V73" s="70">
        <v>71</v>
      </c>
      <c r="W73" s="70" t="s">
        <v>149</v>
      </c>
      <c r="X73" s="71">
        <v>0</v>
      </c>
      <c r="Y73" s="71">
        <v>0</v>
      </c>
      <c r="Z73" s="71">
        <v>0</v>
      </c>
      <c r="AA73" s="71">
        <v>0</v>
      </c>
      <c r="AC73" s="70">
        <v>71</v>
      </c>
      <c r="AD73" s="70" t="s">
        <v>149</v>
      </c>
      <c r="AE73" s="71">
        <v>0</v>
      </c>
      <c r="AF73" s="71">
        <v>0</v>
      </c>
      <c r="AG73" s="71">
        <v>0</v>
      </c>
      <c r="AH73" s="71">
        <v>0</v>
      </c>
      <c r="AJ73" s="70">
        <v>71</v>
      </c>
      <c r="AK73" s="70" t="s">
        <v>149</v>
      </c>
      <c r="AL73" s="71">
        <v>0</v>
      </c>
      <c r="AM73" s="71">
        <v>0</v>
      </c>
      <c r="AN73" s="71">
        <v>0</v>
      </c>
      <c r="AO73" s="71">
        <v>0</v>
      </c>
      <c r="AQ73" s="70">
        <v>71</v>
      </c>
      <c r="AR73" s="70" t="s">
        <v>149</v>
      </c>
      <c r="AS73" s="71">
        <v>0</v>
      </c>
      <c r="AT73" s="71">
        <v>0</v>
      </c>
      <c r="AU73" s="71">
        <v>0</v>
      </c>
      <c r="AV73" s="71">
        <v>0</v>
      </c>
      <c r="AX73" s="70">
        <v>71</v>
      </c>
      <c r="AY73" s="70" t="s">
        <v>149</v>
      </c>
      <c r="AZ73" s="71">
        <v>0</v>
      </c>
      <c r="BA73" s="71">
        <v>0</v>
      </c>
      <c r="BB73" s="71">
        <v>0</v>
      </c>
      <c r="BC73" s="71">
        <v>0</v>
      </c>
      <c r="BE73" s="70">
        <v>71</v>
      </c>
      <c r="BF73" s="70" t="s">
        <v>149</v>
      </c>
      <c r="BG73" s="71">
        <v>0</v>
      </c>
      <c r="BH73" s="71">
        <v>0</v>
      </c>
      <c r="BI73" s="71">
        <v>0</v>
      </c>
      <c r="BJ73" s="71">
        <v>0</v>
      </c>
      <c r="BL73" s="70">
        <v>71</v>
      </c>
      <c r="BM73" s="70" t="s">
        <v>149</v>
      </c>
      <c r="BN73" s="71">
        <v>0</v>
      </c>
      <c r="BO73" s="71">
        <v>0</v>
      </c>
      <c r="BP73" s="71">
        <v>0</v>
      </c>
      <c r="BQ73" s="71">
        <v>0</v>
      </c>
      <c r="BS73" s="70">
        <v>71</v>
      </c>
      <c r="BT73" s="70" t="s">
        <v>149</v>
      </c>
      <c r="BU73" s="71">
        <v>0</v>
      </c>
      <c r="BV73" s="71">
        <v>0</v>
      </c>
      <c r="BW73" s="71">
        <v>0</v>
      </c>
      <c r="BX73" s="71">
        <v>0</v>
      </c>
      <c r="BZ73" s="70">
        <v>71</v>
      </c>
      <c r="CA73" s="70" t="s">
        <v>149</v>
      </c>
      <c r="CB73" s="71">
        <v>0</v>
      </c>
      <c r="CC73" s="71">
        <v>0</v>
      </c>
      <c r="CD73" s="71">
        <v>0</v>
      </c>
      <c r="CE73" s="71">
        <v>0</v>
      </c>
      <c r="CG73" s="70">
        <v>71</v>
      </c>
      <c r="CH73" s="70" t="s">
        <v>149</v>
      </c>
      <c r="CI73" s="71">
        <v>0</v>
      </c>
      <c r="CJ73" s="71">
        <v>0</v>
      </c>
      <c r="CK73" s="71">
        <v>0</v>
      </c>
      <c r="CL73" s="71">
        <v>0</v>
      </c>
      <c r="CN73" s="70">
        <v>71</v>
      </c>
      <c r="CO73" s="70" t="s">
        <v>149</v>
      </c>
      <c r="CP73" s="71">
        <v>0</v>
      </c>
      <c r="CQ73" s="71">
        <v>0</v>
      </c>
      <c r="CR73" s="71">
        <v>0</v>
      </c>
      <c r="CS73" s="71">
        <v>0</v>
      </c>
      <c r="CU73" s="70">
        <v>71</v>
      </c>
      <c r="CV73" s="70" t="s">
        <v>149</v>
      </c>
      <c r="CW73" s="71">
        <v>0</v>
      </c>
      <c r="CX73" s="71">
        <v>0</v>
      </c>
      <c r="CY73" s="71">
        <v>0</v>
      </c>
      <c r="CZ73" s="71">
        <v>0</v>
      </c>
      <c r="DB73" s="70">
        <v>71</v>
      </c>
      <c r="DC73" s="70" t="s">
        <v>149</v>
      </c>
      <c r="DD73" s="71">
        <v>0</v>
      </c>
      <c r="DE73" s="71">
        <v>0</v>
      </c>
      <c r="DF73" s="71">
        <v>0</v>
      </c>
      <c r="DG73" s="71">
        <v>0</v>
      </c>
      <c r="DI73" s="70">
        <v>71</v>
      </c>
      <c r="DJ73" s="70" t="s">
        <v>149</v>
      </c>
      <c r="DK73" s="71">
        <v>0</v>
      </c>
      <c r="DL73" s="71">
        <v>0</v>
      </c>
      <c r="DM73" s="71">
        <v>0</v>
      </c>
      <c r="DN73" s="71">
        <v>0</v>
      </c>
      <c r="DP73" s="70">
        <v>71</v>
      </c>
      <c r="DQ73" s="70" t="s">
        <v>149</v>
      </c>
      <c r="DR73" s="71">
        <v>0</v>
      </c>
      <c r="DS73" s="71">
        <v>0</v>
      </c>
      <c r="DT73" s="71">
        <v>0</v>
      </c>
      <c r="DU73" s="71">
        <v>0</v>
      </c>
      <c r="DW73" s="70">
        <v>71</v>
      </c>
      <c r="DX73" s="70" t="s">
        <v>149</v>
      </c>
      <c r="DY73" s="71">
        <v>0</v>
      </c>
      <c r="DZ73" s="71">
        <v>0</v>
      </c>
      <c r="EA73" s="71">
        <v>0</v>
      </c>
      <c r="EB73" s="71">
        <v>0</v>
      </c>
    </row>
    <row r="74" spans="1:132" x14ac:dyDescent="0.35">
      <c r="A74" s="70">
        <v>72</v>
      </c>
      <c r="B74" s="70" t="s">
        <v>150</v>
      </c>
      <c r="C74" s="71">
        <v>0</v>
      </c>
      <c r="D74" s="71">
        <v>0</v>
      </c>
      <c r="E74" s="71">
        <v>0</v>
      </c>
      <c r="F74" s="71">
        <v>0</v>
      </c>
      <c r="H74" s="70">
        <v>72</v>
      </c>
      <c r="I74" s="70" t="s">
        <v>150</v>
      </c>
      <c r="J74" s="75">
        <v>0</v>
      </c>
      <c r="K74" s="71">
        <v>0</v>
      </c>
      <c r="L74" s="71">
        <v>0</v>
      </c>
      <c r="M74" s="71">
        <v>0</v>
      </c>
      <c r="O74" s="70">
        <v>72</v>
      </c>
      <c r="P74" s="70" t="s">
        <v>150</v>
      </c>
      <c r="Q74" s="75">
        <v>0</v>
      </c>
      <c r="R74" s="71">
        <v>0</v>
      </c>
      <c r="S74" s="71">
        <v>0</v>
      </c>
      <c r="T74" s="71">
        <v>0</v>
      </c>
      <c r="V74" s="70">
        <v>72</v>
      </c>
      <c r="W74" s="70" t="s">
        <v>150</v>
      </c>
      <c r="X74" s="71">
        <v>0</v>
      </c>
      <c r="Y74" s="71">
        <v>0</v>
      </c>
      <c r="Z74" s="71">
        <v>0</v>
      </c>
      <c r="AA74" s="71">
        <v>0</v>
      </c>
      <c r="AC74" s="70">
        <v>72</v>
      </c>
      <c r="AD74" s="70" t="s">
        <v>150</v>
      </c>
      <c r="AE74" s="71">
        <v>0</v>
      </c>
      <c r="AF74" s="71">
        <v>0</v>
      </c>
      <c r="AG74" s="71">
        <v>0</v>
      </c>
      <c r="AH74" s="71">
        <v>0</v>
      </c>
      <c r="AJ74" s="70">
        <v>72</v>
      </c>
      <c r="AK74" s="70" t="s">
        <v>150</v>
      </c>
      <c r="AL74" s="71">
        <v>0</v>
      </c>
      <c r="AM74" s="71">
        <v>0</v>
      </c>
      <c r="AN74" s="71">
        <v>0</v>
      </c>
      <c r="AO74" s="71">
        <v>0</v>
      </c>
      <c r="AQ74" s="70">
        <v>72</v>
      </c>
      <c r="AR74" s="70" t="s">
        <v>150</v>
      </c>
      <c r="AS74" s="71">
        <v>0</v>
      </c>
      <c r="AT74" s="71">
        <v>0</v>
      </c>
      <c r="AU74" s="71">
        <v>0</v>
      </c>
      <c r="AV74" s="71">
        <v>0</v>
      </c>
      <c r="AX74" s="70">
        <v>72</v>
      </c>
      <c r="AY74" s="70" t="s">
        <v>150</v>
      </c>
      <c r="AZ74" s="71">
        <v>0</v>
      </c>
      <c r="BA74" s="71">
        <v>0</v>
      </c>
      <c r="BB74" s="71">
        <v>0</v>
      </c>
      <c r="BC74" s="71">
        <v>0</v>
      </c>
      <c r="BE74" s="70">
        <v>72</v>
      </c>
      <c r="BF74" s="70" t="s">
        <v>150</v>
      </c>
      <c r="BG74" s="71">
        <v>0</v>
      </c>
      <c r="BH74" s="71">
        <v>0</v>
      </c>
      <c r="BI74" s="71">
        <v>0</v>
      </c>
      <c r="BJ74" s="71">
        <v>0</v>
      </c>
      <c r="BL74" s="70">
        <v>72</v>
      </c>
      <c r="BM74" s="70" t="s">
        <v>150</v>
      </c>
      <c r="BN74" s="71">
        <v>0</v>
      </c>
      <c r="BO74" s="71">
        <v>0</v>
      </c>
      <c r="BP74" s="71">
        <v>0</v>
      </c>
      <c r="BQ74" s="71">
        <v>0</v>
      </c>
      <c r="BS74" s="70">
        <v>72</v>
      </c>
      <c r="BT74" s="70" t="s">
        <v>150</v>
      </c>
      <c r="BU74" s="71">
        <v>0</v>
      </c>
      <c r="BV74" s="71">
        <v>0</v>
      </c>
      <c r="BW74" s="71">
        <v>0</v>
      </c>
      <c r="BX74" s="71">
        <v>0</v>
      </c>
      <c r="BZ74" s="70">
        <v>72</v>
      </c>
      <c r="CA74" s="70" t="s">
        <v>150</v>
      </c>
      <c r="CB74" s="71">
        <v>0</v>
      </c>
      <c r="CC74" s="71">
        <v>0</v>
      </c>
      <c r="CD74" s="71">
        <v>0</v>
      </c>
      <c r="CE74" s="71">
        <v>0</v>
      </c>
      <c r="CG74" s="70">
        <v>72</v>
      </c>
      <c r="CH74" s="70" t="s">
        <v>150</v>
      </c>
      <c r="CI74" s="71">
        <v>0</v>
      </c>
      <c r="CJ74" s="71">
        <v>0</v>
      </c>
      <c r="CK74" s="71">
        <v>0</v>
      </c>
      <c r="CL74" s="71">
        <v>0</v>
      </c>
      <c r="CN74" s="70">
        <v>72</v>
      </c>
      <c r="CO74" s="70" t="s">
        <v>150</v>
      </c>
      <c r="CP74" s="71">
        <v>0</v>
      </c>
      <c r="CQ74" s="71">
        <v>0</v>
      </c>
      <c r="CR74" s="71">
        <v>0</v>
      </c>
      <c r="CS74" s="71">
        <v>0</v>
      </c>
      <c r="CU74" s="70">
        <v>72</v>
      </c>
      <c r="CV74" s="70" t="s">
        <v>150</v>
      </c>
      <c r="CW74" s="71">
        <v>0</v>
      </c>
      <c r="CX74" s="71">
        <v>0</v>
      </c>
      <c r="CY74" s="71">
        <v>0</v>
      </c>
      <c r="CZ74" s="71">
        <v>0</v>
      </c>
      <c r="DB74" s="70">
        <v>72</v>
      </c>
      <c r="DC74" s="70" t="s">
        <v>150</v>
      </c>
      <c r="DD74" s="71">
        <v>0</v>
      </c>
      <c r="DE74" s="71">
        <v>0</v>
      </c>
      <c r="DF74" s="71">
        <v>0</v>
      </c>
      <c r="DG74" s="71">
        <v>0</v>
      </c>
      <c r="DI74" s="70">
        <v>72</v>
      </c>
      <c r="DJ74" s="70" t="s">
        <v>150</v>
      </c>
      <c r="DK74" s="71">
        <v>0</v>
      </c>
      <c r="DL74" s="71">
        <v>0</v>
      </c>
      <c r="DM74" s="71">
        <v>0</v>
      </c>
      <c r="DN74" s="71">
        <v>0</v>
      </c>
      <c r="DP74" s="70">
        <v>72</v>
      </c>
      <c r="DQ74" s="70" t="s">
        <v>150</v>
      </c>
      <c r="DR74" s="71">
        <v>0</v>
      </c>
      <c r="DS74" s="71">
        <v>0</v>
      </c>
      <c r="DT74" s="71">
        <v>0</v>
      </c>
      <c r="DU74" s="71">
        <v>0</v>
      </c>
      <c r="DW74" s="70">
        <v>72</v>
      </c>
      <c r="DX74" s="70" t="s">
        <v>150</v>
      </c>
      <c r="DY74" s="71">
        <v>0</v>
      </c>
      <c r="DZ74" s="71">
        <v>0</v>
      </c>
      <c r="EA74" s="71">
        <v>0</v>
      </c>
      <c r="EB74" s="71">
        <v>0</v>
      </c>
    </row>
    <row r="75" spans="1:132" x14ac:dyDescent="0.35">
      <c r="A75" s="70">
        <v>73</v>
      </c>
      <c r="B75" s="70" t="s">
        <v>151</v>
      </c>
      <c r="C75" s="71">
        <v>0</v>
      </c>
      <c r="D75" s="71">
        <v>0</v>
      </c>
      <c r="E75" s="71">
        <v>0</v>
      </c>
      <c r="F75" s="71">
        <v>0</v>
      </c>
      <c r="H75" s="70">
        <v>73</v>
      </c>
      <c r="I75" s="70" t="s">
        <v>151</v>
      </c>
      <c r="J75" s="75">
        <v>0</v>
      </c>
      <c r="K75" s="71">
        <v>0</v>
      </c>
      <c r="L75" s="71">
        <v>0</v>
      </c>
      <c r="M75" s="71">
        <v>0</v>
      </c>
      <c r="O75" s="70">
        <v>73</v>
      </c>
      <c r="P75" s="70" t="s">
        <v>151</v>
      </c>
      <c r="Q75" s="75">
        <v>0</v>
      </c>
      <c r="R75" s="71">
        <v>0</v>
      </c>
      <c r="S75" s="71">
        <v>0</v>
      </c>
      <c r="T75" s="71">
        <v>0</v>
      </c>
      <c r="V75" s="70">
        <v>73</v>
      </c>
      <c r="W75" s="70" t="s">
        <v>151</v>
      </c>
      <c r="X75" s="71">
        <v>0</v>
      </c>
      <c r="Y75" s="71">
        <v>0</v>
      </c>
      <c r="Z75" s="71">
        <v>0</v>
      </c>
      <c r="AA75" s="71">
        <v>0</v>
      </c>
      <c r="AC75" s="70">
        <v>73</v>
      </c>
      <c r="AD75" s="70" t="s">
        <v>151</v>
      </c>
      <c r="AE75" s="71">
        <v>0</v>
      </c>
      <c r="AF75" s="71">
        <v>0</v>
      </c>
      <c r="AG75" s="71">
        <v>0</v>
      </c>
      <c r="AH75" s="71">
        <v>0</v>
      </c>
      <c r="AJ75" s="70">
        <v>73</v>
      </c>
      <c r="AK75" s="70" t="s">
        <v>151</v>
      </c>
      <c r="AL75" s="71">
        <v>0</v>
      </c>
      <c r="AM75" s="71">
        <v>0</v>
      </c>
      <c r="AN75" s="71">
        <v>0</v>
      </c>
      <c r="AO75" s="71">
        <v>0</v>
      </c>
      <c r="AQ75" s="70">
        <v>73</v>
      </c>
      <c r="AR75" s="70" t="s">
        <v>151</v>
      </c>
      <c r="AS75" s="71">
        <v>0</v>
      </c>
      <c r="AT75" s="71">
        <v>0</v>
      </c>
      <c r="AU75" s="71">
        <v>0</v>
      </c>
      <c r="AV75" s="71">
        <v>0</v>
      </c>
      <c r="AX75" s="70">
        <v>73</v>
      </c>
      <c r="AY75" s="70" t="s">
        <v>151</v>
      </c>
      <c r="AZ75" s="71">
        <v>0</v>
      </c>
      <c r="BA75" s="71">
        <v>0</v>
      </c>
      <c r="BB75" s="71">
        <v>0</v>
      </c>
      <c r="BC75" s="71">
        <v>0</v>
      </c>
      <c r="BE75" s="70">
        <v>73</v>
      </c>
      <c r="BF75" s="70" t="s">
        <v>151</v>
      </c>
      <c r="BG75" s="71">
        <v>0</v>
      </c>
      <c r="BH75" s="71">
        <v>0</v>
      </c>
      <c r="BI75" s="71">
        <v>0</v>
      </c>
      <c r="BJ75" s="71">
        <v>0</v>
      </c>
      <c r="BL75" s="70">
        <v>73</v>
      </c>
      <c r="BM75" s="70" t="s">
        <v>151</v>
      </c>
      <c r="BN75" s="71">
        <v>0</v>
      </c>
      <c r="BO75" s="71">
        <v>0</v>
      </c>
      <c r="BP75" s="71">
        <v>0</v>
      </c>
      <c r="BQ75" s="71">
        <v>0</v>
      </c>
      <c r="BS75" s="70">
        <v>73</v>
      </c>
      <c r="BT75" s="70" t="s">
        <v>151</v>
      </c>
      <c r="BU75" s="71">
        <v>0</v>
      </c>
      <c r="BV75" s="71">
        <v>0</v>
      </c>
      <c r="BW75" s="71">
        <v>0</v>
      </c>
      <c r="BX75" s="71">
        <v>0</v>
      </c>
      <c r="BZ75" s="70">
        <v>73</v>
      </c>
      <c r="CA75" s="70" t="s">
        <v>151</v>
      </c>
      <c r="CB75" s="71">
        <v>0</v>
      </c>
      <c r="CC75" s="71">
        <v>0</v>
      </c>
      <c r="CD75" s="71">
        <v>0</v>
      </c>
      <c r="CE75" s="71">
        <v>0</v>
      </c>
      <c r="CG75" s="70">
        <v>73</v>
      </c>
      <c r="CH75" s="70" t="s">
        <v>151</v>
      </c>
      <c r="CI75" s="71">
        <v>0</v>
      </c>
      <c r="CJ75" s="71">
        <v>0</v>
      </c>
      <c r="CK75" s="71">
        <v>0</v>
      </c>
      <c r="CL75" s="71">
        <v>0</v>
      </c>
      <c r="CN75" s="70">
        <v>73</v>
      </c>
      <c r="CO75" s="70" t="s">
        <v>151</v>
      </c>
      <c r="CP75" s="71">
        <v>0</v>
      </c>
      <c r="CQ75" s="71">
        <v>0</v>
      </c>
      <c r="CR75" s="71">
        <v>0</v>
      </c>
      <c r="CS75" s="71">
        <v>0</v>
      </c>
      <c r="CU75" s="70">
        <v>73</v>
      </c>
      <c r="CV75" s="70" t="s">
        <v>151</v>
      </c>
      <c r="CW75" s="71">
        <v>0</v>
      </c>
      <c r="CX75" s="71">
        <v>0</v>
      </c>
      <c r="CY75" s="71">
        <v>0</v>
      </c>
      <c r="CZ75" s="71">
        <v>0</v>
      </c>
      <c r="DB75" s="70">
        <v>73</v>
      </c>
      <c r="DC75" s="70" t="s">
        <v>151</v>
      </c>
      <c r="DD75" s="71">
        <v>0</v>
      </c>
      <c r="DE75" s="71">
        <v>0</v>
      </c>
      <c r="DF75" s="71">
        <v>0</v>
      </c>
      <c r="DG75" s="71">
        <v>0</v>
      </c>
      <c r="DI75" s="70">
        <v>73</v>
      </c>
      <c r="DJ75" s="70" t="s">
        <v>151</v>
      </c>
      <c r="DK75" s="71">
        <v>0</v>
      </c>
      <c r="DL75" s="71">
        <v>0</v>
      </c>
      <c r="DM75" s="71">
        <v>0</v>
      </c>
      <c r="DN75" s="71">
        <v>0</v>
      </c>
      <c r="DP75" s="70">
        <v>73</v>
      </c>
      <c r="DQ75" s="70" t="s">
        <v>151</v>
      </c>
      <c r="DR75" s="71">
        <v>0</v>
      </c>
      <c r="DS75" s="71">
        <v>0</v>
      </c>
      <c r="DT75" s="71">
        <v>0</v>
      </c>
      <c r="DU75" s="71">
        <v>0</v>
      </c>
      <c r="DW75" s="70">
        <v>73</v>
      </c>
      <c r="DX75" s="70" t="s">
        <v>151</v>
      </c>
      <c r="DY75" s="71">
        <v>0</v>
      </c>
      <c r="DZ75" s="71">
        <v>0</v>
      </c>
      <c r="EA75" s="71">
        <v>0</v>
      </c>
      <c r="EB75" s="71">
        <v>0</v>
      </c>
    </row>
    <row r="76" spans="1:132" x14ac:dyDescent="0.35">
      <c r="A76" s="70">
        <v>74</v>
      </c>
      <c r="B76" s="70" t="s">
        <v>152</v>
      </c>
      <c r="C76" s="71">
        <v>0</v>
      </c>
      <c r="D76" s="71">
        <v>0</v>
      </c>
      <c r="E76" s="71">
        <v>0</v>
      </c>
      <c r="F76" s="71">
        <v>0</v>
      </c>
      <c r="H76" s="70">
        <v>74</v>
      </c>
      <c r="I76" s="70" t="s">
        <v>152</v>
      </c>
      <c r="J76" s="75">
        <v>0</v>
      </c>
      <c r="K76" s="71">
        <v>0</v>
      </c>
      <c r="L76" s="71">
        <v>0</v>
      </c>
      <c r="M76" s="71">
        <v>0</v>
      </c>
      <c r="O76" s="70">
        <v>74</v>
      </c>
      <c r="P76" s="70" t="s">
        <v>152</v>
      </c>
      <c r="Q76" s="75">
        <v>0</v>
      </c>
      <c r="R76" s="71">
        <v>0</v>
      </c>
      <c r="S76" s="71">
        <v>0</v>
      </c>
      <c r="T76" s="71">
        <v>0</v>
      </c>
      <c r="V76" s="70">
        <v>74</v>
      </c>
      <c r="W76" s="70" t="s">
        <v>152</v>
      </c>
      <c r="X76" s="71">
        <v>0</v>
      </c>
      <c r="Y76" s="71">
        <v>0</v>
      </c>
      <c r="Z76" s="71">
        <v>0</v>
      </c>
      <c r="AA76" s="71">
        <v>0</v>
      </c>
      <c r="AC76" s="70">
        <v>74</v>
      </c>
      <c r="AD76" s="70" t="s">
        <v>152</v>
      </c>
      <c r="AE76" s="71">
        <v>0</v>
      </c>
      <c r="AF76" s="71">
        <v>0</v>
      </c>
      <c r="AG76" s="71">
        <v>0</v>
      </c>
      <c r="AH76" s="71">
        <v>0</v>
      </c>
      <c r="AJ76" s="70">
        <v>74</v>
      </c>
      <c r="AK76" s="70" t="s">
        <v>152</v>
      </c>
      <c r="AL76" s="71">
        <v>0</v>
      </c>
      <c r="AM76" s="71">
        <v>0</v>
      </c>
      <c r="AN76" s="71">
        <v>0</v>
      </c>
      <c r="AO76" s="71">
        <v>0</v>
      </c>
      <c r="AQ76" s="70">
        <v>74</v>
      </c>
      <c r="AR76" s="70" t="s">
        <v>152</v>
      </c>
      <c r="AS76" s="71">
        <v>0</v>
      </c>
      <c r="AT76" s="71">
        <v>0</v>
      </c>
      <c r="AU76" s="71">
        <v>0</v>
      </c>
      <c r="AV76" s="71">
        <v>0</v>
      </c>
      <c r="AX76" s="70">
        <v>74</v>
      </c>
      <c r="AY76" s="70" t="s">
        <v>152</v>
      </c>
      <c r="AZ76" s="71">
        <v>0</v>
      </c>
      <c r="BA76" s="71">
        <v>0</v>
      </c>
      <c r="BB76" s="71">
        <v>0</v>
      </c>
      <c r="BC76" s="71">
        <v>0</v>
      </c>
      <c r="BE76" s="70">
        <v>74</v>
      </c>
      <c r="BF76" s="70" t="s">
        <v>152</v>
      </c>
      <c r="BG76" s="71">
        <v>0</v>
      </c>
      <c r="BH76" s="71">
        <v>0</v>
      </c>
      <c r="BI76" s="71">
        <v>0</v>
      </c>
      <c r="BJ76" s="71">
        <v>0</v>
      </c>
      <c r="BL76" s="70">
        <v>74</v>
      </c>
      <c r="BM76" s="70" t="s">
        <v>152</v>
      </c>
      <c r="BN76" s="71">
        <v>0</v>
      </c>
      <c r="BO76" s="71">
        <v>0</v>
      </c>
      <c r="BP76" s="71">
        <v>0</v>
      </c>
      <c r="BQ76" s="71">
        <v>0</v>
      </c>
      <c r="BS76" s="70">
        <v>74</v>
      </c>
      <c r="BT76" s="70" t="s">
        <v>152</v>
      </c>
      <c r="BU76" s="71">
        <v>0</v>
      </c>
      <c r="BV76" s="71">
        <v>0</v>
      </c>
      <c r="BW76" s="71">
        <v>0</v>
      </c>
      <c r="BX76" s="71">
        <v>0</v>
      </c>
      <c r="BZ76" s="70">
        <v>74</v>
      </c>
      <c r="CA76" s="70" t="s">
        <v>152</v>
      </c>
      <c r="CB76" s="71">
        <v>0</v>
      </c>
      <c r="CC76" s="71">
        <v>0</v>
      </c>
      <c r="CD76" s="71">
        <v>0</v>
      </c>
      <c r="CE76" s="71">
        <v>0</v>
      </c>
      <c r="CG76" s="70">
        <v>74</v>
      </c>
      <c r="CH76" s="70" t="s">
        <v>152</v>
      </c>
      <c r="CI76" s="71">
        <v>0</v>
      </c>
      <c r="CJ76" s="71">
        <v>0</v>
      </c>
      <c r="CK76" s="71">
        <v>0</v>
      </c>
      <c r="CL76" s="71">
        <v>0</v>
      </c>
      <c r="CN76" s="70">
        <v>74</v>
      </c>
      <c r="CO76" s="70" t="s">
        <v>152</v>
      </c>
      <c r="CP76" s="71">
        <v>0</v>
      </c>
      <c r="CQ76" s="71">
        <v>0</v>
      </c>
      <c r="CR76" s="71">
        <v>0</v>
      </c>
      <c r="CS76" s="71">
        <v>0</v>
      </c>
      <c r="CU76" s="70">
        <v>74</v>
      </c>
      <c r="CV76" s="70" t="s">
        <v>152</v>
      </c>
      <c r="CW76" s="71">
        <v>0</v>
      </c>
      <c r="CX76" s="71">
        <v>0</v>
      </c>
      <c r="CY76" s="71">
        <v>0</v>
      </c>
      <c r="CZ76" s="71">
        <v>0</v>
      </c>
      <c r="DB76" s="70">
        <v>74</v>
      </c>
      <c r="DC76" s="70" t="s">
        <v>152</v>
      </c>
      <c r="DD76" s="71">
        <v>0</v>
      </c>
      <c r="DE76" s="71">
        <v>0</v>
      </c>
      <c r="DF76" s="71">
        <v>0</v>
      </c>
      <c r="DG76" s="71">
        <v>0</v>
      </c>
      <c r="DI76" s="70">
        <v>74</v>
      </c>
      <c r="DJ76" s="70" t="s">
        <v>152</v>
      </c>
      <c r="DK76" s="71">
        <v>0</v>
      </c>
      <c r="DL76" s="71">
        <v>0</v>
      </c>
      <c r="DM76" s="71">
        <v>0</v>
      </c>
      <c r="DN76" s="71">
        <v>0</v>
      </c>
      <c r="DP76" s="70">
        <v>74</v>
      </c>
      <c r="DQ76" s="70" t="s">
        <v>152</v>
      </c>
      <c r="DR76" s="71">
        <v>0</v>
      </c>
      <c r="DS76" s="71">
        <v>0</v>
      </c>
      <c r="DT76" s="71">
        <v>0</v>
      </c>
      <c r="DU76" s="71">
        <v>0</v>
      </c>
      <c r="DW76" s="70">
        <v>74</v>
      </c>
      <c r="DX76" s="70" t="s">
        <v>152</v>
      </c>
      <c r="DY76" s="71">
        <v>0</v>
      </c>
      <c r="DZ76" s="71">
        <v>0</v>
      </c>
      <c r="EA76" s="71">
        <v>0</v>
      </c>
      <c r="EB76" s="71">
        <v>0</v>
      </c>
    </row>
    <row r="77" spans="1:132" x14ac:dyDescent="0.35">
      <c r="A77" s="70">
        <v>75</v>
      </c>
      <c r="B77" s="70" t="s">
        <v>153</v>
      </c>
      <c r="C77" s="71">
        <v>0</v>
      </c>
      <c r="D77" s="71">
        <v>0</v>
      </c>
      <c r="E77" s="71">
        <v>0</v>
      </c>
      <c r="F77" s="71">
        <v>0</v>
      </c>
      <c r="H77" s="70">
        <v>75</v>
      </c>
      <c r="I77" s="70" t="s">
        <v>153</v>
      </c>
      <c r="J77" s="75">
        <v>0</v>
      </c>
      <c r="K77" s="71">
        <v>0</v>
      </c>
      <c r="L77" s="71">
        <v>0</v>
      </c>
      <c r="M77" s="71">
        <v>0</v>
      </c>
      <c r="O77" s="70">
        <v>75</v>
      </c>
      <c r="P77" s="70" t="s">
        <v>153</v>
      </c>
      <c r="Q77" s="75">
        <v>0</v>
      </c>
      <c r="R77" s="71">
        <v>0</v>
      </c>
      <c r="S77" s="71">
        <v>0</v>
      </c>
      <c r="T77" s="71">
        <v>0</v>
      </c>
      <c r="V77" s="70">
        <v>75</v>
      </c>
      <c r="W77" s="70" t="s">
        <v>153</v>
      </c>
      <c r="X77" s="71">
        <v>0</v>
      </c>
      <c r="Y77" s="71">
        <v>0</v>
      </c>
      <c r="Z77" s="71">
        <v>0</v>
      </c>
      <c r="AA77" s="71">
        <v>0</v>
      </c>
      <c r="AC77" s="70">
        <v>75</v>
      </c>
      <c r="AD77" s="70" t="s">
        <v>153</v>
      </c>
      <c r="AE77" s="71">
        <v>0</v>
      </c>
      <c r="AF77" s="71">
        <v>0</v>
      </c>
      <c r="AG77" s="71">
        <v>0</v>
      </c>
      <c r="AH77" s="71">
        <v>0</v>
      </c>
      <c r="AJ77" s="70">
        <v>75</v>
      </c>
      <c r="AK77" s="70" t="s">
        <v>153</v>
      </c>
      <c r="AL77" s="71">
        <v>0</v>
      </c>
      <c r="AM77" s="71">
        <v>0</v>
      </c>
      <c r="AN77" s="71">
        <v>0</v>
      </c>
      <c r="AO77" s="71">
        <v>0</v>
      </c>
      <c r="AQ77" s="70">
        <v>75</v>
      </c>
      <c r="AR77" s="70" t="s">
        <v>153</v>
      </c>
      <c r="AS77" s="71">
        <v>0</v>
      </c>
      <c r="AT77" s="71">
        <v>0</v>
      </c>
      <c r="AU77" s="71">
        <v>0</v>
      </c>
      <c r="AV77" s="71">
        <v>0</v>
      </c>
      <c r="AX77" s="70">
        <v>75</v>
      </c>
      <c r="AY77" s="70" t="s">
        <v>153</v>
      </c>
      <c r="AZ77" s="71">
        <v>0</v>
      </c>
      <c r="BA77" s="71">
        <v>0</v>
      </c>
      <c r="BB77" s="71">
        <v>0</v>
      </c>
      <c r="BC77" s="71">
        <v>0</v>
      </c>
      <c r="BE77" s="70">
        <v>75</v>
      </c>
      <c r="BF77" s="70" t="s">
        <v>153</v>
      </c>
      <c r="BG77" s="71">
        <v>0</v>
      </c>
      <c r="BH77" s="71">
        <v>0</v>
      </c>
      <c r="BI77" s="71">
        <v>0</v>
      </c>
      <c r="BJ77" s="71">
        <v>0</v>
      </c>
      <c r="BL77" s="70">
        <v>75</v>
      </c>
      <c r="BM77" s="70" t="s">
        <v>153</v>
      </c>
      <c r="BN77" s="71">
        <v>0</v>
      </c>
      <c r="BO77" s="71">
        <v>0</v>
      </c>
      <c r="BP77" s="71">
        <v>0</v>
      </c>
      <c r="BQ77" s="71">
        <v>0</v>
      </c>
      <c r="BS77" s="70">
        <v>75</v>
      </c>
      <c r="BT77" s="70" t="s">
        <v>153</v>
      </c>
      <c r="BU77" s="71">
        <v>0</v>
      </c>
      <c r="BV77" s="71">
        <v>0</v>
      </c>
      <c r="BW77" s="71">
        <v>0</v>
      </c>
      <c r="BX77" s="71">
        <v>0</v>
      </c>
      <c r="BZ77" s="70">
        <v>75</v>
      </c>
      <c r="CA77" s="70" t="s">
        <v>153</v>
      </c>
      <c r="CB77" s="71">
        <v>0</v>
      </c>
      <c r="CC77" s="71">
        <v>0</v>
      </c>
      <c r="CD77" s="71">
        <v>0</v>
      </c>
      <c r="CE77" s="71">
        <v>0</v>
      </c>
      <c r="CG77" s="70">
        <v>75</v>
      </c>
      <c r="CH77" s="70" t="s">
        <v>153</v>
      </c>
      <c r="CI77" s="71">
        <v>0</v>
      </c>
      <c r="CJ77" s="71">
        <v>0</v>
      </c>
      <c r="CK77" s="71">
        <v>0</v>
      </c>
      <c r="CL77" s="71">
        <v>0</v>
      </c>
      <c r="CN77" s="70">
        <v>75</v>
      </c>
      <c r="CO77" s="70" t="s">
        <v>153</v>
      </c>
      <c r="CP77" s="71">
        <v>0</v>
      </c>
      <c r="CQ77" s="71">
        <v>0</v>
      </c>
      <c r="CR77" s="71">
        <v>0</v>
      </c>
      <c r="CS77" s="71">
        <v>0</v>
      </c>
      <c r="CU77" s="70">
        <v>75</v>
      </c>
      <c r="CV77" s="70" t="s">
        <v>153</v>
      </c>
      <c r="CW77" s="71">
        <v>0</v>
      </c>
      <c r="CX77" s="71">
        <v>0</v>
      </c>
      <c r="CY77" s="71">
        <v>0</v>
      </c>
      <c r="CZ77" s="71">
        <v>0</v>
      </c>
      <c r="DB77" s="70">
        <v>75</v>
      </c>
      <c r="DC77" s="70" t="s">
        <v>153</v>
      </c>
      <c r="DD77" s="71">
        <v>0</v>
      </c>
      <c r="DE77" s="71">
        <v>0</v>
      </c>
      <c r="DF77" s="71">
        <v>0</v>
      </c>
      <c r="DG77" s="71">
        <v>0</v>
      </c>
      <c r="DI77" s="70">
        <v>75</v>
      </c>
      <c r="DJ77" s="70" t="s">
        <v>153</v>
      </c>
      <c r="DK77" s="71">
        <v>0</v>
      </c>
      <c r="DL77" s="71">
        <v>0</v>
      </c>
      <c r="DM77" s="71">
        <v>0</v>
      </c>
      <c r="DN77" s="71">
        <v>0</v>
      </c>
      <c r="DP77" s="70">
        <v>75</v>
      </c>
      <c r="DQ77" s="70" t="s">
        <v>153</v>
      </c>
      <c r="DR77" s="71">
        <v>0</v>
      </c>
      <c r="DS77" s="71">
        <v>0</v>
      </c>
      <c r="DT77" s="71">
        <v>0</v>
      </c>
      <c r="DU77" s="71">
        <v>0</v>
      </c>
      <c r="DW77" s="70">
        <v>75</v>
      </c>
      <c r="DX77" s="70" t="s">
        <v>153</v>
      </c>
      <c r="DY77" s="71">
        <v>0</v>
      </c>
      <c r="DZ77" s="71">
        <v>0</v>
      </c>
      <c r="EA77" s="71">
        <v>0</v>
      </c>
      <c r="EB77" s="71">
        <v>0</v>
      </c>
    </row>
    <row r="78" spans="1:132" x14ac:dyDescent="0.35">
      <c r="A78" s="70">
        <v>76</v>
      </c>
      <c r="B78" s="70" t="s">
        <v>154</v>
      </c>
      <c r="C78" s="71">
        <v>0</v>
      </c>
      <c r="D78" s="71">
        <v>0</v>
      </c>
      <c r="E78" s="71">
        <v>0</v>
      </c>
      <c r="F78" s="71">
        <v>0</v>
      </c>
      <c r="H78" s="70">
        <v>76</v>
      </c>
      <c r="I78" s="70" t="s">
        <v>154</v>
      </c>
      <c r="J78" s="75">
        <v>0</v>
      </c>
      <c r="K78" s="71">
        <v>0</v>
      </c>
      <c r="L78" s="71">
        <v>0</v>
      </c>
      <c r="M78" s="71">
        <v>0</v>
      </c>
      <c r="O78" s="70">
        <v>76</v>
      </c>
      <c r="P78" s="70" t="s">
        <v>154</v>
      </c>
      <c r="Q78" s="75">
        <v>0</v>
      </c>
      <c r="R78" s="71">
        <v>0</v>
      </c>
      <c r="S78" s="71">
        <v>0</v>
      </c>
      <c r="T78" s="71">
        <v>0</v>
      </c>
      <c r="V78" s="70">
        <v>76</v>
      </c>
      <c r="W78" s="70" t="s">
        <v>154</v>
      </c>
      <c r="X78" s="71">
        <v>0</v>
      </c>
      <c r="Y78" s="71">
        <v>0</v>
      </c>
      <c r="Z78" s="71">
        <v>0</v>
      </c>
      <c r="AA78" s="71">
        <v>0</v>
      </c>
      <c r="AC78" s="70">
        <v>76</v>
      </c>
      <c r="AD78" s="70" t="s">
        <v>154</v>
      </c>
      <c r="AE78" s="71">
        <v>0</v>
      </c>
      <c r="AF78" s="71">
        <v>0</v>
      </c>
      <c r="AG78" s="71">
        <v>0</v>
      </c>
      <c r="AH78" s="71">
        <v>0</v>
      </c>
      <c r="AJ78" s="70">
        <v>76</v>
      </c>
      <c r="AK78" s="70" t="s">
        <v>154</v>
      </c>
      <c r="AL78" s="71">
        <v>0</v>
      </c>
      <c r="AM78" s="71">
        <v>0</v>
      </c>
      <c r="AN78" s="71">
        <v>0</v>
      </c>
      <c r="AO78" s="71">
        <v>0</v>
      </c>
      <c r="AQ78" s="70">
        <v>76</v>
      </c>
      <c r="AR78" s="70" t="s">
        <v>154</v>
      </c>
      <c r="AS78" s="71">
        <v>0</v>
      </c>
      <c r="AT78" s="71">
        <v>0</v>
      </c>
      <c r="AU78" s="71">
        <v>0</v>
      </c>
      <c r="AV78" s="71">
        <v>0</v>
      </c>
      <c r="AX78" s="70">
        <v>76</v>
      </c>
      <c r="AY78" s="70" t="s">
        <v>154</v>
      </c>
      <c r="AZ78" s="71">
        <v>0</v>
      </c>
      <c r="BA78" s="71">
        <v>0</v>
      </c>
      <c r="BB78" s="71">
        <v>0</v>
      </c>
      <c r="BC78" s="71">
        <v>0</v>
      </c>
      <c r="BE78" s="70">
        <v>76</v>
      </c>
      <c r="BF78" s="70" t="s">
        <v>154</v>
      </c>
      <c r="BG78" s="71">
        <v>0</v>
      </c>
      <c r="BH78" s="71">
        <v>0</v>
      </c>
      <c r="BI78" s="71">
        <v>0</v>
      </c>
      <c r="BJ78" s="71">
        <v>0</v>
      </c>
      <c r="BL78" s="70">
        <v>76</v>
      </c>
      <c r="BM78" s="70" t="s">
        <v>154</v>
      </c>
      <c r="BN78" s="71">
        <v>0</v>
      </c>
      <c r="BO78" s="71">
        <v>0</v>
      </c>
      <c r="BP78" s="71">
        <v>0</v>
      </c>
      <c r="BQ78" s="71">
        <v>0</v>
      </c>
      <c r="BS78" s="70">
        <v>76</v>
      </c>
      <c r="BT78" s="70" t="s">
        <v>154</v>
      </c>
      <c r="BU78" s="71">
        <v>0</v>
      </c>
      <c r="BV78" s="71">
        <v>0</v>
      </c>
      <c r="BW78" s="71">
        <v>0</v>
      </c>
      <c r="BX78" s="71">
        <v>0</v>
      </c>
      <c r="BZ78" s="70">
        <v>76</v>
      </c>
      <c r="CA78" s="70" t="s">
        <v>154</v>
      </c>
      <c r="CB78" s="71">
        <v>0</v>
      </c>
      <c r="CC78" s="71">
        <v>0</v>
      </c>
      <c r="CD78" s="71">
        <v>0</v>
      </c>
      <c r="CE78" s="71">
        <v>0</v>
      </c>
      <c r="CG78" s="70">
        <v>76</v>
      </c>
      <c r="CH78" s="70" t="s">
        <v>154</v>
      </c>
      <c r="CI78" s="71">
        <v>0</v>
      </c>
      <c r="CJ78" s="71">
        <v>0</v>
      </c>
      <c r="CK78" s="71">
        <v>0</v>
      </c>
      <c r="CL78" s="71">
        <v>0</v>
      </c>
      <c r="CN78" s="70">
        <v>76</v>
      </c>
      <c r="CO78" s="70" t="s">
        <v>154</v>
      </c>
      <c r="CP78" s="71">
        <v>0</v>
      </c>
      <c r="CQ78" s="71">
        <v>0</v>
      </c>
      <c r="CR78" s="71">
        <v>0</v>
      </c>
      <c r="CS78" s="71">
        <v>0</v>
      </c>
      <c r="CU78" s="70">
        <v>76</v>
      </c>
      <c r="CV78" s="70" t="s">
        <v>154</v>
      </c>
      <c r="CW78" s="71">
        <v>0</v>
      </c>
      <c r="CX78" s="71">
        <v>0</v>
      </c>
      <c r="CY78" s="71">
        <v>0</v>
      </c>
      <c r="CZ78" s="71">
        <v>0</v>
      </c>
      <c r="DB78" s="70">
        <v>76</v>
      </c>
      <c r="DC78" s="70" t="s">
        <v>154</v>
      </c>
      <c r="DD78" s="71">
        <v>0</v>
      </c>
      <c r="DE78" s="71">
        <v>0</v>
      </c>
      <c r="DF78" s="71">
        <v>0</v>
      </c>
      <c r="DG78" s="71">
        <v>0</v>
      </c>
      <c r="DI78" s="70">
        <v>76</v>
      </c>
      <c r="DJ78" s="70" t="s">
        <v>154</v>
      </c>
      <c r="DK78" s="71">
        <v>0</v>
      </c>
      <c r="DL78" s="71">
        <v>0</v>
      </c>
      <c r="DM78" s="71">
        <v>0</v>
      </c>
      <c r="DN78" s="71">
        <v>0</v>
      </c>
      <c r="DP78" s="70">
        <v>76</v>
      </c>
      <c r="DQ78" s="70" t="s">
        <v>154</v>
      </c>
      <c r="DR78" s="71">
        <v>0</v>
      </c>
      <c r="DS78" s="71">
        <v>0</v>
      </c>
      <c r="DT78" s="71">
        <v>0</v>
      </c>
      <c r="DU78" s="71">
        <v>0</v>
      </c>
      <c r="DW78" s="70">
        <v>76</v>
      </c>
      <c r="DX78" s="70" t="s">
        <v>154</v>
      </c>
      <c r="DY78" s="71">
        <v>0</v>
      </c>
      <c r="DZ78" s="71">
        <v>0</v>
      </c>
      <c r="EA78" s="71">
        <v>0</v>
      </c>
      <c r="EB78" s="71">
        <v>0</v>
      </c>
    </row>
    <row r="79" spans="1:132" x14ac:dyDescent="0.35">
      <c r="A79" s="70">
        <v>77</v>
      </c>
      <c r="B79" s="70" t="s">
        <v>155</v>
      </c>
      <c r="C79" s="71">
        <v>0</v>
      </c>
      <c r="D79" s="71">
        <v>0</v>
      </c>
      <c r="E79" s="71">
        <v>0</v>
      </c>
      <c r="F79" s="71">
        <v>0</v>
      </c>
      <c r="H79" s="70">
        <v>77</v>
      </c>
      <c r="I79" s="70" t="s">
        <v>155</v>
      </c>
      <c r="J79" s="75">
        <v>0</v>
      </c>
      <c r="K79" s="71">
        <v>0</v>
      </c>
      <c r="L79" s="71">
        <v>0</v>
      </c>
      <c r="M79" s="71">
        <v>0</v>
      </c>
      <c r="O79" s="70">
        <v>77</v>
      </c>
      <c r="P79" s="70" t="s">
        <v>155</v>
      </c>
      <c r="Q79" s="75">
        <v>0</v>
      </c>
      <c r="R79" s="71">
        <v>0</v>
      </c>
      <c r="S79" s="71">
        <v>0</v>
      </c>
      <c r="T79" s="71">
        <v>0</v>
      </c>
      <c r="V79" s="70">
        <v>77</v>
      </c>
      <c r="W79" s="70" t="s">
        <v>155</v>
      </c>
      <c r="X79" s="71">
        <v>0</v>
      </c>
      <c r="Y79" s="71">
        <v>0</v>
      </c>
      <c r="Z79" s="71">
        <v>0</v>
      </c>
      <c r="AA79" s="71">
        <v>0</v>
      </c>
      <c r="AC79" s="70">
        <v>77</v>
      </c>
      <c r="AD79" s="70" t="s">
        <v>155</v>
      </c>
      <c r="AE79" s="71">
        <v>0</v>
      </c>
      <c r="AF79" s="71">
        <v>0</v>
      </c>
      <c r="AG79" s="71">
        <v>0</v>
      </c>
      <c r="AH79" s="71">
        <v>0</v>
      </c>
      <c r="AJ79" s="70">
        <v>77</v>
      </c>
      <c r="AK79" s="70" t="s">
        <v>155</v>
      </c>
      <c r="AL79" s="71">
        <v>0</v>
      </c>
      <c r="AM79" s="71">
        <v>0</v>
      </c>
      <c r="AN79" s="71">
        <v>0</v>
      </c>
      <c r="AO79" s="71">
        <v>0</v>
      </c>
      <c r="AQ79" s="70">
        <v>77</v>
      </c>
      <c r="AR79" s="70" t="s">
        <v>155</v>
      </c>
      <c r="AS79" s="71">
        <v>0</v>
      </c>
      <c r="AT79" s="71">
        <v>0</v>
      </c>
      <c r="AU79" s="71">
        <v>0</v>
      </c>
      <c r="AV79" s="71">
        <v>0</v>
      </c>
      <c r="AX79" s="70">
        <v>77</v>
      </c>
      <c r="AY79" s="70" t="s">
        <v>155</v>
      </c>
      <c r="AZ79" s="71">
        <v>0</v>
      </c>
      <c r="BA79" s="71">
        <v>0</v>
      </c>
      <c r="BB79" s="71">
        <v>0</v>
      </c>
      <c r="BC79" s="71">
        <v>0</v>
      </c>
      <c r="BE79" s="70">
        <v>77</v>
      </c>
      <c r="BF79" s="70" t="s">
        <v>155</v>
      </c>
      <c r="BG79" s="71">
        <v>0</v>
      </c>
      <c r="BH79" s="71">
        <v>0</v>
      </c>
      <c r="BI79" s="71">
        <v>0</v>
      </c>
      <c r="BJ79" s="71">
        <v>0</v>
      </c>
      <c r="BL79" s="70">
        <v>77</v>
      </c>
      <c r="BM79" s="70" t="s">
        <v>155</v>
      </c>
      <c r="BN79" s="71">
        <v>0</v>
      </c>
      <c r="BO79" s="71">
        <v>0</v>
      </c>
      <c r="BP79" s="71">
        <v>0</v>
      </c>
      <c r="BQ79" s="71">
        <v>0</v>
      </c>
      <c r="BS79" s="70">
        <v>77</v>
      </c>
      <c r="BT79" s="70" t="s">
        <v>155</v>
      </c>
      <c r="BU79" s="71">
        <v>0</v>
      </c>
      <c r="BV79" s="71">
        <v>0</v>
      </c>
      <c r="BW79" s="71">
        <v>0</v>
      </c>
      <c r="BX79" s="71">
        <v>0</v>
      </c>
      <c r="BZ79" s="70">
        <v>77</v>
      </c>
      <c r="CA79" s="70" t="s">
        <v>155</v>
      </c>
      <c r="CB79" s="71">
        <v>0</v>
      </c>
      <c r="CC79" s="71">
        <v>0</v>
      </c>
      <c r="CD79" s="71">
        <v>0</v>
      </c>
      <c r="CE79" s="71">
        <v>0</v>
      </c>
      <c r="CG79" s="70">
        <v>77</v>
      </c>
      <c r="CH79" s="70" t="s">
        <v>155</v>
      </c>
      <c r="CI79" s="71">
        <v>0</v>
      </c>
      <c r="CJ79" s="71">
        <v>0</v>
      </c>
      <c r="CK79" s="71">
        <v>0</v>
      </c>
      <c r="CL79" s="71">
        <v>0</v>
      </c>
      <c r="CN79" s="70">
        <v>77</v>
      </c>
      <c r="CO79" s="70" t="s">
        <v>155</v>
      </c>
      <c r="CP79" s="71">
        <v>0</v>
      </c>
      <c r="CQ79" s="71">
        <v>0</v>
      </c>
      <c r="CR79" s="71">
        <v>0</v>
      </c>
      <c r="CS79" s="71">
        <v>0</v>
      </c>
      <c r="CU79" s="70">
        <v>77</v>
      </c>
      <c r="CV79" s="70" t="s">
        <v>155</v>
      </c>
      <c r="CW79" s="71">
        <v>0</v>
      </c>
      <c r="CX79" s="71">
        <v>0</v>
      </c>
      <c r="CY79" s="71">
        <v>0</v>
      </c>
      <c r="CZ79" s="71">
        <v>0</v>
      </c>
      <c r="DB79" s="70">
        <v>77</v>
      </c>
      <c r="DC79" s="70" t="s">
        <v>155</v>
      </c>
      <c r="DD79" s="71">
        <v>0</v>
      </c>
      <c r="DE79" s="71">
        <v>0</v>
      </c>
      <c r="DF79" s="71">
        <v>0</v>
      </c>
      <c r="DG79" s="71">
        <v>0</v>
      </c>
      <c r="DI79" s="70">
        <v>77</v>
      </c>
      <c r="DJ79" s="70" t="s">
        <v>155</v>
      </c>
      <c r="DK79" s="71">
        <v>0</v>
      </c>
      <c r="DL79" s="71">
        <v>0</v>
      </c>
      <c r="DM79" s="71">
        <v>0</v>
      </c>
      <c r="DN79" s="71">
        <v>0</v>
      </c>
      <c r="DP79" s="70">
        <v>77</v>
      </c>
      <c r="DQ79" s="70" t="s">
        <v>155</v>
      </c>
      <c r="DR79" s="71">
        <v>0</v>
      </c>
      <c r="DS79" s="71">
        <v>0</v>
      </c>
      <c r="DT79" s="71">
        <v>0</v>
      </c>
      <c r="DU79" s="71">
        <v>0</v>
      </c>
      <c r="DW79" s="70">
        <v>77</v>
      </c>
      <c r="DX79" s="70" t="s">
        <v>155</v>
      </c>
      <c r="DY79" s="71">
        <v>0</v>
      </c>
      <c r="DZ79" s="71">
        <v>0</v>
      </c>
      <c r="EA79" s="71">
        <v>0</v>
      </c>
      <c r="EB79" s="71">
        <v>0</v>
      </c>
    </row>
    <row r="80" spans="1:132" x14ac:dyDescent="0.35">
      <c r="A80" s="70">
        <v>78</v>
      </c>
      <c r="B80" s="70" t="s">
        <v>156</v>
      </c>
      <c r="C80" s="71">
        <v>0</v>
      </c>
      <c r="D80" s="71">
        <v>4.0184493824839103E-3</v>
      </c>
      <c r="E80" s="71">
        <v>0.90635893459431105</v>
      </c>
      <c r="F80" s="71">
        <v>0.91037738397679502</v>
      </c>
      <c r="H80" s="70">
        <v>78</v>
      </c>
      <c r="I80" s="70" t="s">
        <v>156</v>
      </c>
      <c r="J80" s="75">
        <v>0</v>
      </c>
      <c r="K80" s="71">
        <v>5.0663641567210101E-2</v>
      </c>
      <c r="L80" s="71">
        <v>16.338290574898299</v>
      </c>
      <c r="M80" s="71">
        <v>16.3889542164655</v>
      </c>
      <c r="O80" s="70">
        <v>78</v>
      </c>
      <c r="P80" s="70" t="s">
        <v>156</v>
      </c>
      <c r="Q80" s="75">
        <v>0</v>
      </c>
      <c r="R80" s="71">
        <v>1.08892749082491</v>
      </c>
      <c r="S80" s="71">
        <v>30.705612613028698</v>
      </c>
      <c r="T80" s="71">
        <v>31.794540103853599</v>
      </c>
      <c r="V80" s="70">
        <v>78</v>
      </c>
      <c r="W80" s="70" t="s">
        <v>156</v>
      </c>
      <c r="X80" s="71">
        <v>0</v>
      </c>
      <c r="Y80" s="71">
        <v>3.3174030781909003E-2</v>
      </c>
      <c r="Z80" s="71">
        <v>10.400957531972701</v>
      </c>
      <c r="AA80" s="71">
        <v>10.434131562754599</v>
      </c>
      <c r="AC80" s="70">
        <v>78</v>
      </c>
      <c r="AD80" s="70" t="s">
        <v>156</v>
      </c>
      <c r="AE80" s="71">
        <v>0</v>
      </c>
      <c r="AF80" s="71">
        <v>0.99487874504422802</v>
      </c>
      <c r="AG80" s="71">
        <v>5.6100296298769701</v>
      </c>
      <c r="AH80" s="71">
        <v>6.6049083749211999</v>
      </c>
      <c r="AJ80" s="70">
        <v>78</v>
      </c>
      <c r="AK80" s="70" t="s">
        <v>156</v>
      </c>
      <c r="AL80" s="71">
        <v>0</v>
      </c>
      <c r="AM80" s="71">
        <v>3.1052539275889499E-4</v>
      </c>
      <c r="AN80" s="71">
        <v>0.100042521583792</v>
      </c>
      <c r="AO80" s="71">
        <v>0.10035304697655099</v>
      </c>
      <c r="AQ80" s="70">
        <v>78</v>
      </c>
      <c r="AR80" s="70" t="s">
        <v>156</v>
      </c>
      <c r="AS80" s="71">
        <v>0</v>
      </c>
      <c r="AT80" s="71">
        <v>2.8742236067114501E-3</v>
      </c>
      <c r="AU80" s="71">
        <v>0.16348910155134899</v>
      </c>
      <c r="AV80" s="71">
        <v>0.16636332515806099</v>
      </c>
      <c r="AX80" s="70">
        <v>78</v>
      </c>
      <c r="AY80" s="70" t="s">
        <v>156</v>
      </c>
      <c r="AZ80" s="71">
        <v>0</v>
      </c>
      <c r="BA80" s="71">
        <v>3.1052539275889499E-4</v>
      </c>
      <c r="BB80" s="71">
        <v>0.100042521583792</v>
      </c>
      <c r="BC80" s="71">
        <v>0.10035304697655099</v>
      </c>
      <c r="BE80" s="70">
        <v>78</v>
      </c>
      <c r="BF80" s="70" t="s">
        <v>156</v>
      </c>
      <c r="BG80" s="71">
        <v>0</v>
      </c>
      <c r="BH80" s="71">
        <v>2.8742236067114501E-3</v>
      </c>
      <c r="BI80" s="71">
        <v>0.16348910155134899</v>
      </c>
      <c r="BJ80" s="71">
        <v>0.16636332515806099</v>
      </c>
      <c r="BL80" s="70">
        <v>78</v>
      </c>
      <c r="BM80" s="70" t="s">
        <v>156</v>
      </c>
      <c r="BN80" s="71">
        <v>0</v>
      </c>
      <c r="BO80" s="71">
        <v>6.3232911575540802E-4</v>
      </c>
      <c r="BP80" s="71">
        <v>0.20371860300693101</v>
      </c>
      <c r="BQ80" s="71">
        <v>0.20435093212268701</v>
      </c>
      <c r="BS80" s="70">
        <v>78</v>
      </c>
      <c r="BT80" s="70" t="s">
        <v>156</v>
      </c>
      <c r="BU80" s="71">
        <v>0</v>
      </c>
      <c r="BV80" s="71">
        <v>0.108977802713002</v>
      </c>
      <c r="BW80" s="71">
        <v>0.26501132400657101</v>
      </c>
      <c r="BX80" s="71">
        <v>0.37398912671957202</v>
      </c>
      <c r="BZ80" s="70">
        <v>78</v>
      </c>
      <c r="CA80" s="70" t="s">
        <v>156</v>
      </c>
      <c r="CB80" s="71">
        <v>0</v>
      </c>
      <c r="CC80" s="71">
        <v>1.2598491205112799E-3</v>
      </c>
      <c r="CD80" s="71">
        <v>0.40644586969897301</v>
      </c>
      <c r="CE80" s="71">
        <v>0.40770571881948497</v>
      </c>
      <c r="CG80" s="70">
        <v>78</v>
      </c>
      <c r="CH80" s="70" t="s">
        <v>156</v>
      </c>
      <c r="CI80" s="71">
        <v>0</v>
      </c>
      <c r="CJ80" s="71">
        <v>0.13970270330722001</v>
      </c>
      <c r="CK80" s="71">
        <v>0.84312246920205602</v>
      </c>
      <c r="CL80" s="71">
        <v>0.98282517250927703</v>
      </c>
      <c r="CN80" s="70">
        <v>78</v>
      </c>
      <c r="CO80" s="70" t="s">
        <v>156</v>
      </c>
      <c r="CP80" s="71">
        <v>0</v>
      </c>
      <c r="CQ80" s="71">
        <v>2.61922231673468E-4</v>
      </c>
      <c r="CR80" s="71">
        <v>8.4383954183783597E-2</v>
      </c>
      <c r="CS80" s="71">
        <v>8.4645876415456997E-2</v>
      </c>
      <c r="CU80" s="70">
        <v>78</v>
      </c>
      <c r="CV80" s="70" t="s">
        <v>156</v>
      </c>
      <c r="CW80" s="71">
        <v>0</v>
      </c>
      <c r="CX80" s="71">
        <v>2.76255957992085E-3</v>
      </c>
      <c r="CY80" s="71">
        <v>0.140151565663377</v>
      </c>
      <c r="CZ80" s="71">
        <v>0.142914125243298</v>
      </c>
      <c r="DB80" s="70">
        <v>78</v>
      </c>
      <c r="DC80" s="70" t="s">
        <v>156</v>
      </c>
      <c r="DD80" s="71">
        <v>0</v>
      </c>
      <c r="DE80" s="71">
        <v>9.8904503970960499E-4</v>
      </c>
      <c r="DF80" s="71">
        <v>0.38356508127826999</v>
      </c>
      <c r="DG80" s="71">
        <v>0.38455412631798003</v>
      </c>
      <c r="DI80" s="70">
        <v>78</v>
      </c>
      <c r="DJ80" s="70" t="s">
        <v>156</v>
      </c>
      <c r="DK80" s="71">
        <v>0</v>
      </c>
      <c r="DL80" s="71">
        <v>9.3368338329573204E-3</v>
      </c>
      <c r="DM80" s="71">
        <v>0.51119926970549101</v>
      </c>
      <c r="DN80" s="71">
        <v>0.52053610353844804</v>
      </c>
      <c r="DP80" s="70">
        <v>78</v>
      </c>
      <c r="DQ80" s="70" t="s">
        <v>156</v>
      </c>
      <c r="DR80" s="71">
        <v>0</v>
      </c>
      <c r="DS80" s="71">
        <v>7.1372503687993304E-4</v>
      </c>
      <c r="DT80" s="71">
        <v>0.229942072603363</v>
      </c>
      <c r="DU80" s="71">
        <v>0.23065579764024299</v>
      </c>
      <c r="DW80" s="70">
        <v>78</v>
      </c>
      <c r="DX80" s="70" t="s">
        <v>156</v>
      </c>
      <c r="DY80" s="71">
        <v>0</v>
      </c>
      <c r="DZ80" s="71">
        <v>8.5629009227632894E-3</v>
      </c>
      <c r="EA80" s="71">
        <v>0.40168409130007199</v>
      </c>
      <c r="EB80" s="71">
        <v>0.41024699222283501</v>
      </c>
    </row>
    <row r="81" spans="1:132" x14ac:dyDescent="0.35">
      <c r="A81" s="70">
        <v>79</v>
      </c>
      <c r="B81" s="70" t="s">
        <v>157</v>
      </c>
      <c r="C81" s="71">
        <v>0</v>
      </c>
      <c r="D81" s="71">
        <v>0</v>
      </c>
      <c r="E81" s="71">
        <v>0</v>
      </c>
      <c r="F81" s="71">
        <v>0</v>
      </c>
      <c r="H81" s="70">
        <v>79</v>
      </c>
      <c r="I81" s="70" t="s">
        <v>157</v>
      </c>
      <c r="J81" s="75">
        <v>0</v>
      </c>
      <c r="K81" s="71">
        <v>0</v>
      </c>
      <c r="L81" s="71">
        <v>0</v>
      </c>
      <c r="M81" s="71">
        <v>0</v>
      </c>
      <c r="O81" s="70">
        <v>79</v>
      </c>
      <c r="P81" s="70" t="s">
        <v>157</v>
      </c>
      <c r="Q81" s="75">
        <v>0</v>
      </c>
      <c r="R81" s="71">
        <v>0</v>
      </c>
      <c r="S81" s="71">
        <v>0</v>
      </c>
      <c r="T81" s="71">
        <v>0</v>
      </c>
      <c r="V81" s="70">
        <v>79</v>
      </c>
      <c r="W81" s="70" t="s">
        <v>157</v>
      </c>
      <c r="X81" s="71">
        <v>0</v>
      </c>
      <c r="Y81" s="71">
        <v>0</v>
      </c>
      <c r="Z81" s="71">
        <v>0</v>
      </c>
      <c r="AA81" s="71">
        <v>0</v>
      </c>
      <c r="AC81" s="70">
        <v>79</v>
      </c>
      <c r="AD81" s="70" t="s">
        <v>157</v>
      </c>
      <c r="AE81" s="71">
        <v>0</v>
      </c>
      <c r="AF81" s="71">
        <v>0</v>
      </c>
      <c r="AG81" s="71">
        <v>0</v>
      </c>
      <c r="AH81" s="71">
        <v>0</v>
      </c>
      <c r="AJ81" s="70">
        <v>79</v>
      </c>
      <c r="AK81" s="70" t="s">
        <v>157</v>
      </c>
      <c r="AL81" s="71">
        <v>0</v>
      </c>
      <c r="AM81" s="71">
        <v>0</v>
      </c>
      <c r="AN81" s="71">
        <v>0</v>
      </c>
      <c r="AO81" s="71">
        <v>0</v>
      </c>
      <c r="AQ81" s="70">
        <v>79</v>
      </c>
      <c r="AR81" s="70" t="s">
        <v>157</v>
      </c>
      <c r="AS81" s="71">
        <v>0</v>
      </c>
      <c r="AT81" s="71">
        <v>0</v>
      </c>
      <c r="AU81" s="71">
        <v>0</v>
      </c>
      <c r="AV81" s="71">
        <v>0</v>
      </c>
      <c r="AX81" s="70">
        <v>79</v>
      </c>
      <c r="AY81" s="70" t="s">
        <v>157</v>
      </c>
      <c r="AZ81" s="71">
        <v>0</v>
      </c>
      <c r="BA81" s="71">
        <v>0</v>
      </c>
      <c r="BB81" s="71">
        <v>0</v>
      </c>
      <c r="BC81" s="71">
        <v>0</v>
      </c>
      <c r="BE81" s="70">
        <v>79</v>
      </c>
      <c r="BF81" s="70" t="s">
        <v>157</v>
      </c>
      <c r="BG81" s="71">
        <v>0</v>
      </c>
      <c r="BH81" s="71">
        <v>0</v>
      </c>
      <c r="BI81" s="71">
        <v>0</v>
      </c>
      <c r="BJ81" s="71">
        <v>0</v>
      </c>
      <c r="BL81" s="70">
        <v>79</v>
      </c>
      <c r="BM81" s="70" t="s">
        <v>157</v>
      </c>
      <c r="BN81" s="71">
        <v>0</v>
      </c>
      <c r="BO81" s="71">
        <v>0</v>
      </c>
      <c r="BP81" s="71">
        <v>0</v>
      </c>
      <c r="BQ81" s="71">
        <v>0</v>
      </c>
      <c r="BS81" s="70">
        <v>79</v>
      </c>
      <c r="BT81" s="70" t="s">
        <v>157</v>
      </c>
      <c r="BU81" s="71">
        <v>0</v>
      </c>
      <c r="BV81" s="71">
        <v>0</v>
      </c>
      <c r="BW81" s="71">
        <v>0</v>
      </c>
      <c r="BX81" s="71">
        <v>0</v>
      </c>
      <c r="BZ81" s="70">
        <v>79</v>
      </c>
      <c r="CA81" s="70" t="s">
        <v>157</v>
      </c>
      <c r="CB81" s="71">
        <v>0</v>
      </c>
      <c r="CC81" s="71">
        <v>0</v>
      </c>
      <c r="CD81" s="71">
        <v>0</v>
      </c>
      <c r="CE81" s="71">
        <v>0</v>
      </c>
      <c r="CG81" s="70">
        <v>79</v>
      </c>
      <c r="CH81" s="70" t="s">
        <v>157</v>
      </c>
      <c r="CI81" s="71">
        <v>0</v>
      </c>
      <c r="CJ81" s="71">
        <v>0</v>
      </c>
      <c r="CK81" s="71">
        <v>0</v>
      </c>
      <c r="CL81" s="71">
        <v>0</v>
      </c>
      <c r="CN81" s="70">
        <v>79</v>
      </c>
      <c r="CO81" s="70" t="s">
        <v>157</v>
      </c>
      <c r="CP81" s="71">
        <v>0</v>
      </c>
      <c r="CQ81" s="71">
        <v>0</v>
      </c>
      <c r="CR81" s="71">
        <v>0</v>
      </c>
      <c r="CS81" s="71">
        <v>0</v>
      </c>
      <c r="CU81" s="70">
        <v>79</v>
      </c>
      <c r="CV81" s="70" t="s">
        <v>157</v>
      </c>
      <c r="CW81" s="71">
        <v>0</v>
      </c>
      <c r="CX81" s="71">
        <v>0</v>
      </c>
      <c r="CY81" s="71">
        <v>0</v>
      </c>
      <c r="CZ81" s="71">
        <v>0</v>
      </c>
      <c r="DB81" s="70">
        <v>79</v>
      </c>
      <c r="DC81" s="70" t="s">
        <v>157</v>
      </c>
      <c r="DD81" s="71">
        <v>0</v>
      </c>
      <c r="DE81" s="71">
        <v>0</v>
      </c>
      <c r="DF81" s="71">
        <v>0</v>
      </c>
      <c r="DG81" s="71">
        <v>0</v>
      </c>
      <c r="DI81" s="70">
        <v>79</v>
      </c>
      <c r="DJ81" s="70" t="s">
        <v>157</v>
      </c>
      <c r="DK81" s="71">
        <v>0</v>
      </c>
      <c r="DL81" s="71">
        <v>0</v>
      </c>
      <c r="DM81" s="71">
        <v>0</v>
      </c>
      <c r="DN81" s="71">
        <v>0</v>
      </c>
      <c r="DP81" s="70">
        <v>79</v>
      </c>
      <c r="DQ81" s="70" t="s">
        <v>157</v>
      </c>
      <c r="DR81" s="71">
        <v>0</v>
      </c>
      <c r="DS81" s="71">
        <v>0</v>
      </c>
      <c r="DT81" s="71">
        <v>0</v>
      </c>
      <c r="DU81" s="71">
        <v>0</v>
      </c>
      <c r="DW81" s="70">
        <v>79</v>
      </c>
      <c r="DX81" s="70" t="s">
        <v>157</v>
      </c>
      <c r="DY81" s="71">
        <v>0</v>
      </c>
      <c r="DZ81" s="71">
        <v>0</v>
      </c>
      <c r="EA81" s="71">
        <v>0</v>
      </c>
      <c r="EB81" s="71">
        <v>0</v>
      </c>
    </row>
    <row r="82" spans="1:132" x14ac:dyDescent="0.35">
      <c r="A82" s="70">
        <v>80</v>
      </c>
      <c r="B82" s="70" t="s">
        <v>158</v>
      </c>
      <c r="C82" s="71">
        <v>0</v>
      </c>
      <c r="D82" s="71">
        <v>0</v>
      </c>
      <c r="E82" s="71">
        <v>0</v>
      </c>
      <c r="F82" s="71">
        <v>0</v>
      </c>
      <c r="H82" s="70">
        <v>80</v>
      </c>
      <c r="I82" s="70" t="s">
        <v>158</v>
      </c>
      <c r="J82" s="75">
        <v>0</v>
      </c>
      <c r="K82" s="71">
        <v>0</v>
      </c>
      <c r="L82" s="71">
        <v>0</v>
      </c>
      <c r="M82" s="71">
        <v>0</v>
      </c>
      <c r="O82" s="70">
        <v>80</v>
      </c>
      <c r="P82" s="70" t="s">
        <v>158</v>
      </c>
      <c r="Q82" s="75">
        <v>0</v>
      </c>
      <c r="R82" s="71">
        <v>0</v>
      </c>
      <c r="S82" s="71">
        <v>0</v>
      </c>
      <c r="T82" s="71">
        <v>0</v>
      </c>
      <c r="V82" s="70">
        <v>80</v>
      </c>
      <c r="W82" s="70" t="s">
        <v>158</v>
      </c>
      <c r="X82" s="71">
        <v>0</v>
      </c>
      <c r="Y82" s="71">
        <v>0</v>
      </c>
      <c r="Z82" s="71">
        <v>0</v>
      </c>
      <c r="AA82" s="71">
        <v>0</v>
      </c>
      <c r="AC82" s="70">
        <v>80</v>
      </c>
      <c r="AD82" s="70" t="s">
        <v>158</v>
      </c>
      <c r="AE82" s="71">
        <v>0</v>
      </c>
      <c r="AF82" s="71">
        <v>0</v>
      </c>
      <c r="AG82" s="71">
        <v>0</v>
      </c>
      <c r="AH82" s="71">
        <v>0</v>
      </c>
      <c r="AJ82" s="70">
        <v>80</v>
      </c>
      <c r="AK82" s="70" t="s">
        <v>158</v>
      </c>
      <c r="AL82" s="71">
        <v>0</v>
      </c>
      <c r="AM82" s="71">
        <v>0</v>
      </c>
      <c r="AN82" s="71">
        <v>0</v>
      </c>
      <c r="AO82" s="71">
        <v>0</v>
      </c>
      <c r="AQ82" s="70">
        <v>80</v>
      </c>
      <c r="AR82" s="70" t="s">
        <v>158</v>
      </c>
      <c r="AS82" s="71">
        <v>0</v>
      </c>
      <c r="AT82" s="71">
        <v>0</v>
      </c>
      <c r="AU82" s="71">
        <v>0</v>
      </c>
      <c r="AV82" s="71">
        <v>0</v>
      </c>
      <c r="AX82" s="70">
        <v>80</v>
      </c>
      <c r="AY82" s="70" t="s">
        <v>158</v>
      </c>
      <c r="AZ82" s="71">
        <v>0</v>
      </c>
      <c r="BA82" s="71">
        <v>0</v>
      </c>
      <c r="BB82" s="71">
        <v>0</v>
      </c>
      <c r="BC82" s="71">
        <v>0</v>
      </c>
      <c r="BE82" s="70">
        <v>80</v>
      </c>
      <c r="BF82" s="70" t="s">
        <v>158</v>
      </c>
      <c r="BG82" s="71">
        <v>0</v>
      </c>
      <c r="BH82" s="71">
        <v>0</v>
      </c>
      <c r="BI82" s="71">
        <v>0</v>
      </c>
      <c r="BJ82" s="71">
        <v>0</v>
      </c>
      <c r="BL82" s="70">
        <v>80</v>
      </c>
      <c r="BM82" s="70" t="s">
        <v>158</v>
      </c>
      <c r="BN82" s="71">
        <v>0</v>
      </c>
      <c r="BO82" s="71">
        <v>0</v>
      </c>
      <c r="BP82" s="71">
        <v>0</v>
      </c>
      <c r="BQ82" s="71">
        <v>0</v>
      </c>
      <c r="BS82" s="70">
        <v>80</v>
      </c>
      <c r="BT82" s="70" t="s">
        <v>158</v>
      </c>
      <c r="BU82" s="71">
        <v>0</v>
      </c>
      <c r="BV82" s="71">
        <v>0</v>
      </c>
      <c r="BW82" s="71">
        <v>0</v>
      </c>
      <c r="BX82" s="71">
        <v>0</v>
      </c>
      <c r="BZ82" s="70">
        <v>80</v>
      </c>
      <c r="CA82" s="70" t="s">
        <v>158</v>
      </c>
      <c r="CB82" s="71">
        <v>0</v>
      </c>
      <c r="CC82" s="71">
        <v>0</v>
      </c>
      <c r="CD82" s="71">
        <v>0</v>
      </c>
      <c r="CE82" s="71">
        <v>0</v>
      </c>
      <c r="CG82" s="70">
        <v>80</v>
      </c>
      <c r="CH82" s="70" t="s">
        <v>158</v>
      </c>
      <c r="CI82" s="71">
        <v>0</v>
      </c>
      <c r="CJ82" s="71">
        <v>0</v>
      </c>
      <c r="CK82" s="71">
        <v>0</v>
      </c>
      <c r="CL82" s="71">
        <v>0</v>
      </c>
      <c r="CN82" s="70">
        <v>80</v>
      </c>
      <c r="CO82" s="70" t="s">
        <v>158</v>
      </c>
      <c r="CP82" s="71">
        <v>0</v>
      </c>
      <c r="CQ82" s="71">
        <v>0</v>
      </c>
      <c r="CR82" s="71">
        <v>0</v>
      </c>
      <c r="CS82" s="71">
        <v>0</v>
      </c>
      <c r="CU82" s="70">
        <v>80</v>
      </c>
      <c r="CV82" s="70" t="s">
        <v>158</v>
      </c>
      <c r="CW82" s="71">
        <v>0</v>
      </c>
      <c r="CX82" s="71">
        <v>0</v>
      </c>
      <c r="CY82" s="71">
        <v>0</v>
      </c>
      <c r="CZ82" s="71">
        <v>0</v>
      </c>
      <c r="DB82" s="70">
        <v>80</v>
      </c>
      <c r="DC82" s="70" t="s">
        <v>158</v>
      </c>
      <c r="DD82" s="71">
        <v>0</v>
      </c>
      <c r="DE82" s="71">
        <v>0</v>
      </c>
      <c r="DF82" s="71">
        <v>0</v>
      </c>
      <c r="DG82" s="71">
        <v>0</v>
      </c>
      <c r="DI82" s="70">
        <v>80</v>
      </c>
      <c r="DJ82" s="70" t="s">
        <v>158</v>
      </c>
      <c r="DK82" s="71">
        <v>0</v>
      </c>
      <c r="DL82" s="71">
        <v>0</v>
      </c>
      <c r="DM82" s="71">
        <v>0</v>
      </c>
      <c r="DN82" s="71">
        <v>0</v>
      </c>
      <c r="DP82" s="70">
        <v>80</v>
      </c>
      <c r="DQ82" s="70" t="s">
        <v>158</v>
      </c>
      <c r="DR82" s="71">
        <v>0</v>
      </c>
      <c r="DS82" s="71">
        <v>0</v>
      </c>
      <c r="DT82" s="71">
        <v>0</v>
      </c>
      <c r="DU82" s="71">
        <v>0</v>
      </c>
      <c r="DW82" s="70">
        <v>80</v>
      </c>
      <c r="DX82" s="70" t="s">
        <v>158</v>
      </c>
      <c r="DY82" s="71">
        <v>0</v>
      </c>
      <c r="DZ82" s="71">
        <v>0</v>
      </c>
      <c r="EA82" s="71">
        <v>0</v>
      </c>
      <c r="EB82" s="71">
        <v>0</v>
      </c>
    </row>
    <row r="83" spans="1:132" x14ac:dyDescent="0.35">
      <c r="A83" s="70">
        <v>81</v>
      </c>
      <c r="B83" s="70" t="s">
        <v>159</v>
      </c>
      <c r="C83" s="71">
        <v>0</v>
      </c>
      <c r="D83" s="71">
        <v>0</v>
      </c>
      <c r="E83" s="71">
        <v>0</v>
      </c>
      <c r="F83" s="71">
        <v>0</v>
      </c>
      <c r="H83" s="70">
        <v>81</v>
      </c>
      <c r="I83" s="70" t="s">
        <v>159</v>
      </c>
      <c r="J83" s="75">
        <v>0</v>
      </c>
      <c r="K83" s="71">
        <v>0</v>
      </c>
      <c r="L83" s="71">
        <v>0</v>
      </c>
      <c r="M83" s="71">
        <v>0</v>
      </c>
      <c r="O83" s="70">
        <v>81</v>
      </c>
      <c r="P83" s="70" t="s">
        <v>159</v>
      </c>
      <c r="Q83" s="75">
        <v>0</v>
      </c>
      <c r="R83" s="71">
        <v>0</v>
      </c>
      <c r="S83" s="71">
        <v>0</v>
      </c>
      <c r="T83" s="71">
        <v>0</v>
      </c>
      <c r="V83" s="70">
        <v>81</v>
      </c>
      <c r="W83" s="70" t="s">
        <v>159</v>
      </c>
      <c r="X83" s="71">
        <v>0</v>
      </c>
      <c r="Y83" s="71">
        <v>0</v>
      </c>
      <c r="Z83" s="71">
        <v>0</v>
      </c>
      <c r="AA83" s="71">
        <v>0</v>
      </c>
      <c r="AC83" s="70">
        <v>81</v>
      </c>
      <c r="AD83" s="70" t="s">
        <v>159</v>
      </c>
      <c r="AE83" s="71">
        <v>0</v>
      </c>
      <c r="AF83" s="71">
        <v>0</v>
      </c>
      <c r="AG83" s="71">
        <v>0</v>
      </c>
      <c r="AH83" s="71">
        <v>0</v>
      </c>
      <c r="AJ83" s="70">
        <v>81</v>
      </c>
      <c r="AK83" s="70" t="s">
        <v>159</v>
      </c>
      <c r="AL83" s="71">
        <v>0</v>
      </c>
      <c r="AM83" s="71">
        <v>0</v>
      </c>
      <c r="AN83" s="71">
        <v>0</v>
      </c>
      <c r="AO83" s="71">
        <v>0</v>
      </c>
      <c r="AQ83" s="70">
        <v>81</v>
      </c>
      <c r="AR83" s="70" t="s">
        <v>159</v>
      </c>
      <c r="AS83" s="71">
        <v>0</v>
      </c>
      <c r="AT83" s="71">
        <v>0</v>
      </c>
      <c r="AU83" s="71">
        <v>0</v>
      </c>
      <c r="AV83" s="71">
        <v>0</v>
      </c>
      <c r="AX83" s="70">
        <v>81</v>
      </c>
      <c r="AY83" s="70" t="s">
        <v>159</v>
      </c>
      <c r="AZ83" s="71">
        <v>0</v>
      </c>
      <c r="BA83" s="71">
        <v>0</v>
      </c>
      <c r="BB83" s="71">
        <v>0</v>
      </c>
      <c r="BC83" s="71">
        <v>0</v>
      </c>
      <c r="BE83" s="70">
        <v>81</v>
      </c>
      <c r="BF83" s="70" t="s">
        <v>159</v>
      </c>
      <c r="BG83" s="71">
        <v>0</v>
      </c>
      <c r="BH83" s="71">
        <v>0</v>
      </c>
      <c r="BI83" s="71">
        <v>0</v>
      </c>
      <c r="BJ83" s="71">
        <v>0</v>
      </c>
      <c r="BL83" s="70">
        <v>81</v>
      </c>
      <c r="BM83" s="70" t="s">
        <v>159</v>
      </c>
      <c r="BN83" s="71">
        <v>0</v>
      </c>
      <c r="BO83" s="71">
        <v>0</v>
      </c>
      <c r="BP83" s="71">
        <v>0</v>
      </c>
      <c r="BQ83" s="71">
        <v>0</v>
      </c>
      <c r="BS83" s="70">
        <v>81</v>
      </c>
      <c r="BT83" s="70" t="s">
        <v>159</v>
      </c>
      <c r="BU83" s="71">
        <v>0</v>
      </c>
      <c r="BV83" s="71">
        <v>0</v>
      </c>
      <c r="BW83" s="71">
        <v>0</v>
      </c>
      <c r="BX83" s="71">
        <v>0</v>
      </c>
      <c r="BZ83" s="70">
        <v>81</v>
      </c>
      <c r="CA83" s="70" t="s">
        <v>159</v>
      </c>
      <c r="CB83" s="71">
        <v>0</v>
      </c>
      <c r="CC83" s="71">
        <v>0</v>
      </c>
      <c r="CD83" s="71">
        <v>0</v>
      </c>
      <c r="CE83" s="71">
        <v>0</v>
      </c>
      <c r="CG83" s="70">
        <v>81</v>
      </c>
      <c r="CH83" s="70" t="s">
        <v>159</v>
      </c>
      <c r="CI83" s="71">
        <v>0</v>
      </c>
      <c r="CJ83" s="71">
        <v>0</v>
      </c>
      <c r="CK83" s="71">
        <v>0</v>
      </c>
      <c r="CL83" s="71">
        <v>0</v>
      </c>
      <c r="CN83" s="70">
        <v>81</v>
      </c>
      <c r="CO83" s="70" t="s">
        <v>159</v>
      </c>
      <c r="CP83" s="71">
        <v>0</v>
      </c>
      <c r="CQ83" s="71">
        <v>0</v>
      </c>
      <c r="CR83" s="71">
        <v>0</v>
      </c>
      <c r="CS83" s="71">
        <v>0</v>
      </c>
      <c r="CU83" s="70">
        <v>81</v>
      </c>
      <c r="CV83" s="70" t="s">
        <v>159</v>
      </c>
      <c r="CW83" s="71">
        <v>0</v>
      </c>
      <c r="CX83" s="71">
        <v>0</v>
      </c>
      <c r="CY83" s="71">
        <v>0</v>
      </c>
      <c r="CZ83" s="71">
        <v>0</v>
      </c>
      <c r="DB83" s="70">
        <v>81</v>
      </c>
      <c r="DC83" s="70" t="s">
        <v>159</v>
      </c>
      <c r="DD83" s="71">
        <v>0</v>
      </c>
      <c r="DE83" s="71">
        <v>0</v>
      </c>
      <c r="DF83" s="71">
        <v>0</v>
      </c>
      <c r="DG83" s="71">
        <v>0</v>
      </c>
      <c r="DI83" s="70">
        <v>81</v>
      </c>
      <c r="DJ83" s="70" t="s">
        <v>159</v>
      </c>
      <c r="DK83" s="71">
        <v>0</v>
      </c>
      <c r="DL83" s="71">
        <v>0</v>
      </c>
      <c r="DM83" s="71">
        <v>0</v>
      </c>
      <c r="DN83" s="71">
        <v>0</v>
      </c>
      <c r="DP83" s="70">
        <v>81</v>
      </c>
      <c r="DQ83" s="70" t="s">
        <v>159</v>
      </c>
      <c r="DR83" s="71">
        <v>0</v>
      </c>
      <c r="DS83" s="71">
        <v>0</v>
      </c>
      <c r="DT83" s="71">
        <v>0</v>
      </c>
      <c r="DU83" s="71">
        <v>0</v>
      </c>
      <c r="DW83" s="70">
        <v>81</v>
      </c>
      <c r="DX83" s="70" t="s">
        <v>159</v>
      </c>
      <c r="DY83" s="71">
        <v>0</v>
      </c>
      <c r="DZ83" s="71">
        <v>0</v>
      </c>
      <c r="EA83" s="71">
        <v>0</v>
      </c>
      <c r="EB83" s="71">
        <v>0</v>
      </c>
    </row>
    <row r="84" spans="1:132" x14ac:dyDescent="0.35">
      <c r="A84" s="70">
        <v>82</v>
      </c>
      <c r="B84" s="70" t="s">
        <v>160</v>
      </c>
      <c r="C84" s="71">
        <v>0</v>
      </c>
      <c r="D84" s="71">
        <v>0</v>
      </c>
      <c r="E84" s="71">
        <v>0</v>
      </c>
      <c r="F84" s="71">
        <v>0</v>
      </c>
      <c r="H84" s="70">
        <v>82</v>
      </c>
      <c r="I84" s="70" t="s">
        <v>160</v>
      </c>
      <c r="J84" s="75">
        <v>0</v>
      </c>
      <c r="K84" s="71">
        <v>0</v>
      </c>
      <c r="L84" s="71">
        <v>0</v>
      </c>
      <c r="M84" s="71">
        <v>0</v>
      </c>
      <c r="O84" s="70">
        <v>82</v>
      </c>
      <c r="P84" s="70" t="s">
        <v>160</v>
      </c>
      <c r="Q84" s="75">
        <v>0</v>
      </c>
      <c r="R84" s="71">
        <v>0</v>
      </c>
      <c r="S84" s="71">
        <v>0</v>
      </c>
      <c r="T84" s="71">
        <v>0</v>
      </c>
      <c r="V84" s="70">
        <v>82</v>
      </c>
      <c r="W84" s="70" t="s">
        <v>160</v>
      </c>
      <c r="X84" s="71">
        <v>0</v>
      </c>
      <c r="Y84" s="71">
        <v>0</v>
      </c>
      <c r="Z84" s="71">
        <v>0</v>
      </c>
      <c r="AA84" s="71">
        <v>0</v>
      </c>
      <c r="AC84" s="70">
        <v>82</v>
      </c>
      <c r="AD84" s="70" t="s">
        <v>160</v>
      </c>
      <c r="AE84" s="71">
        <v>0</v>
      </c>
      <c r="AF84" s="71">
        <v>0</v>
      </c>
      <c r="AG84" s="71">
        <v>0</v>
      </c>
      <c r="AH84" s="71">
        <v>0</v>
      </c>
      <c r="AJ84" s="70">
        <v>82</v>
      </c>
      <c r="AK84" s="70" t="s">
        <v>160</v>
      </c>
      <c r="AL84" s="71">
        <v>0</v>
      </c>
      <c r="AM84" s="71">
        <v>0</v>
      </c>
      <c r="AN84" s="71">
        <v>0</v>
      </c>
      <c r="AO84" s="71">
        <v>0</v>
      </c>
      <c r="AQ84" s="70">
        <v>82</v>
      </c>
      <c r="AR84" s="70" t="s">
        <v>160</v>
      </c>
      <c r="AS84" s="71">
        <v>0</v>
      </c>
      <c r="AT84" s="71">
        <v>0</v>
      </c>
      <c r="AU84" s="71">
        <v>0</v>
      </c>
      <c r="AV84" s="71">
        <v>0</v>
      </c>
      <c r="AX84" s="70">
        <v>82</v>
      </c>
      <c r="AY84" s="70" t="s">
        <v>160</v>
      </c>
      <c r="AZ84" s="71">
        <v>0</v>
      </c>
      <c r="BA84" s="71">
        <v>0</v>
      </c>
      <c r="BB84" s="71">
        <v>0</v>
      </c>
      <c r="BC84" s="71">
        <v>0</v>
      </c>
      <c r="BE84" s="70">
        <v>82</v>
      </c>
      <c r="BF84" s="70" t="s">
        <v>160</v>
      </c>
      <c r="BG84" s="71">
        <v>0</v>
      </c>
      <c r="BH84" s="71">
        <v>0</v>
      </c>
      <c r="BI84" s="71">
        <v>0</v>
      </c>
      <c r="BJ84" s="71">
        <v>0</v>
      </c>
      <c r="BL84" s="70">
        <v>82</v>
      </c>
      <c r="BM84" s="70" t="s">
        <v>160</v>
      </c>
      <c r="BN84" s="71">
        <v>0</v>
      </c>
      <c r="BO84" s="71">
        <v>0</v>
      </c>
      <c r="BP84" s="71">
        <v>0</v>
      </c>
      <c r="BQ84" s="71">
        <v>0</v>
      </c>
      <c r="BS84" s="70">
        <v>82</v>
      </c>
      <c r="BT84" s="70" t="s">
        <v>160</v>
      </c>
      <c r="BU84" s="71">
        <v>0</v>
      </c>
      <c r="BV84" s="71">
        <v>0</v>
      </c>
      <c r="BW84" s="71">
        <v>0</v>
      </c>
      <c r="BX84" s="71">
        <v>0</v>
      </c>
      <c r="BZ84" s="70">
        <v>82</v>
      </c>
      <c r="CA84" s="70" t="s">
        <v>160</v>
      </c>
      <c r="CB84" s="71">
        <v>0</v>
      </c>
      <c r="CC84" s="71">
        <v>0</v>
      </c>
      <c r="CD84" s="71">
        <v>0</v>
      </c>
      <c r="CE84" s="71">
        <v>0</v>
      </c>
      <c r="CG84" s="70">
        <v>82</v>
      </c>
      <c r="CH84" s="70" t="s">
        <v>160</v>
      </c>
      <c r="CI84" s="71">
        <v>0</v>
      </c>
      <c r="CJ84" s="71">
        <v>0</v>
      </c>
      <c r="CK84" s="71">
        <v>0</v>
      </c>
      <c r="CL84" s="71">
        <v>0</v>
      </c>
      <c r="CN84" s="70">
        <v>82</v>
      </c>
      <c r="CO84" s="70" t="s">
        <v>160</v>
      </c>
      <c r="CP84" s="71">
        <v>0</v>
      </c>
      <c r="CQ84" s="71">
        <v>0</v>
      </c>
      <c r="CR84" s="71">
        <v>0</v>
      </c>
      <c r="CS84" s="71">
        <v>0</v>
      </c>
      <c r="CU84" s="70">
        <v>82</v>
      </c>
      <c r="CV84" s="70" t="s">
        <v>160</v>
      </c>
      <c r="CW84" s="71">
        <v>0</v>
      </c>
      <c r="CX84" s="71">
        <v>0</v>
      </c>
      <c r="CY84" s="71">
        <v>0</v>
      </c>
      <c r="CZ84" s="71">
        <v>0</v>
      </c>
      <c r="DB84" s="70">
        <v>82</v>
      </c>
      <c r="DC84" s="70" t="s">
        <v>160</v>
      </c>
      <c r="DD84" s="71">
        <v>0</v>
      </c>
      <c r="DE84" s="71">
        <v>0</v>
      </c>
      <c r="DF84" s="71">
        <v>0</v>
      </c>
      <c r="DG84" s="71">
        <v>0</v>
      </c>
      <c r="DI84" s="70">
        <v>82</v>
      </c>
      <c r="DJ84" s="70" t="s">
        <v>160</v>
      </c>
      <c r="DK84" s="71">
        <v>0</v>
      </c>
      <c r="DL84" s="71">
        <v>0</v>
      </c>
      <c r="DM84" s="71">
        <v>0</v>
      </c>
      <c r="DN84" s="71">
        <v>0</v>
      </c>
      <c r="DP84" s="70">
        <v>82</v>
      </c>
      <c r="DQ84" s="70" t="s">
        <v>160</v>
      </c>
      <c r="DR84" s="71">
        <v>0</v>
      </c>
      <c r="DS84" s="71">
        <v>0</v>
      </c>
      <c r="DT84" s="71">
        <v>0</v>
      </c>
      <c r="DU84" s="71">
        <v>0</v>
      </c>
      <c r="DW84" s="70">
        <v>82</v>
      </c>
      <c r="DX84" s="70" t="s">
        <v>160</v>
      </c>
      <c r="DY84" s="71">
        <v>0</v>
      </c>
      <c r="DZ84" s="71">
        <v>0</v>
      </c>
      <c r="EA84" s="71">
        <v>0</v>
      </c>
      <c r="EB84" s="71">
        <v>0</v>
      </c>
    </row>
    <row r="85" spans="1:132" x14ac:dyDescent="0.35">
      <c r="A85" s="70">
        <v>83</v>
      </c>
      <c r="B85" s="70" t="s">
        <v>161</v>
      </c>
      <c r="C85" s="71">
        <v>0</v>
      </c>
      <c r="D85" s="71">
        <v>0</v>
      </c>
      <c r="E85" s="71">
        <v>0</v>
      </c>
      <c r="F85" s="71">
        <v>0</v>
      </c>
      <c r="H85" s="70">
        <v>83</v>
      </c>
      <c r="I85" s="70" t="s">
        <v>161</v>
      </c>
      <c r="J85" s="75">
        <v>0</v>
      </c>
      <c r="K85" s="71">
        <v>0</v>
      </c>
      <c r="L85" s="71">
        <v>0</v>
      </c>
      <c r="M85" s="71">
        <v>0</v>
      </c>
      <c r="O85" s="70">
        <v>83</v>
      </c>
      <c r="P85" s="70" t="s">
        <v>161</v>
      </c>
      <c r="Q85" s="75">
        <v>0</v>
      </c>
      <c r="R85" s="71">
        <v>0</v>
      </c>
      <c r="S85" s="71">
        <v>0</v>
      </c>
      <c r="T85" s="71">
        <v>0</v>
      </c>
      <c r="V85" s="70">
        <v>83</v>
      </c>
      <c r="W85" s="70" t="s">
        <v>161</v>
      </c>
      <c r="X85" s="71">
        <v>0</v>
      </c>
      <c r="Y85" s="71">
        <v>0</v>
      </c>
      <c r="Z85" s="71">
        <v>0</v>
      </c>
      <c r="AA85" s="71">
        <v>0</v>
      </c>
      <c r="AC85" s="70">
        <v>83</v>
      </c>
      <c r="AD85" s="70" t="s">
        <v>161</v>
      </c>
      <c r="AE85" s="71">
        <v>0</v>
      </c>
      <c r="AF85" s="71">
        <v>0</v>
      </c>
      <c r="AG85" s="71">
        <v>0</v>
      </c>
      <c r="AH85" s="71">
        <v>0</v>
      </c>
      <c r="AJ85" s="70">
        <v>83</v>
      </c>
      <c r="AK85" s="70" t="s">
        <v>161</v>
      </c>
      <c r="AL85" s="71">
        <v>0</v>
      </c>
      <c r="AM85" s="71">
        <v>0</v>
      </c>
      <c r="AN85" s="71">
        <v>0</v>
      </c>
      <c r="AO85" s="71">
        <v>0</v>
      </c>
      <c r="AQ85" s="70">
        <v>83</v>
      </c>
      <c r="AR85" s="70" t="s">
        <v>161</v>
      </c>
      <c r="AS85" s="71">
        <v>0</v>
      </c>
      <c r="AT85" s="71">
        <v>0</v>
      </c>
      <c r="AU85" s="71">
        <v>0</v>
      </c>
      <c r="AV85" s="71">
        <v>0</v>
      </c>
      <c r="AX85" s="70">
        <v>83</v>
      </c>
      <c r="AY85" s="70" t="s">
        <v>161</v>
      </c>
      <c r="AZ85" s="71">
        <v>0</v>
      </c>
      <c r="BA85" s="71">
        <v>0</v>
      </c>
      <c r="BB85" s="71">
        <v>0</v>
      </c>
      <c r="BC85" s="71">
        <v>0</v>
      </c>
      <c r="BE85" s="70">
        <v>83</v>
      </c>
      <c r="BF85" s="70" t="s">
        <v>161</v>
      </c>
      <c r="BG85" s="71">
        <v>0</v>
      </c>
      <c r="BH85" s="71">
        <v>0</v>
      </c>
      <c r="BI85" s="71">
        <v>0</v>
      </c>
      <c r="BJ85" s="71">
        <v>0</v>
      </c>
      <c r="BL85" s="70">
        <v>83</v>
      </c>
      <c r="BM85" s="70" t="s">
        <v>161</v>
      </c>
      <c r="BN85" s="71">
        <v>0</v>
      </c>
      <c r="BO85" s="71">
        <v>0</v>
      </c>
      <c r="BP85" s="71">
        <v>0</v>
      </c>
      <c r="BQ85" s="71">
        <v>0</v>
      </c>
      <c r="BS85" s="70">
        <v>83</v>
      </c>
      <c r="BT85" s="70" t="s">
        <v>161</v>
      </c>
      <c r="BU85" s="71">
        <v>0</v>
      </c>
      <c r="BV85" s="71">
        <v>0</v>
      </c>
      <c r="BW85" s="71">
        <v>0</v>
      </c>
      <c r="BX85" s="71">
        <v>0</v>
      </c>
      <c r="BZ85" s="70">
        <v>83</v>
      </c>
      <c r="CA85" s="70" t="s">
        <v>161</v>
      </c>
      <c r="CB85" s="71">
        <v>0</v>
      </c>
      <c r="CC85" s="71">
        <v>0</v>
      </c>
      <c r="CD85" s="71">
        <v>0</v>
      </c>
      <c r="CE85" s="71">
        <v>0</v>
      </c>
      <c r="CG85" s="70">
        <v>83</v>
      </c>
      <c r="CH85" s="70" t="s">
        <v>161</v>
      </c>
      <c r="CI85" s="71">
        <v>0</v>
      </c>
      <c r="CJ85" s="71">
        <v>0</v>
      </c>
      <c r="CK85" s="71">
        <v>0</v>
      </c>
      <c r="CL85" s="71">
        <v>0</v>
      </c>
      <c r="CN85" s="70">
        <v>83</v>
      </c>
      <c r="CO85" s="70" t="s">
        <v>161</v>
      </c>
      <c r="CP85" s="71">
        <v>0</v>
      </c>
      <c r="CQ85" s="71">
        <v>0</v>
      </c>
      <c r="CR85" s="71">
        <v>0</v>
      </c>
      <c r="CS85" s="71">
        <v>0</v>
      </c>
      <c r="CU85" s="70">
        <v>83</v>
      </c>
      <c r="CV85" s="70" t="s">
        <v>161</v>
      </c>
      <c r="CW85" s="71">
        <v>0</v>
      </c>
      <c r="CX85" s="71">
        <v>0</v>
      </c>
      <c r="CY85" s="71">
        <v>0</v>
      </c>
      <c r="CZ85" s="71">
        <v>0</v>
      </c>
      <c r="DB85" s="70">
        <v>83</v>
      </c>
      <c r="DC85" s="70" t="s">
        <v>161</v>
      </c>
      <c r="DD85" s="71">
        <v>0</v>
      </c>
      <c r="DE85" s="71">
        <v>0</v>
      </c>
      <c r="DF85" s="71">
        <v>0</v>
      </c>
      <c r="DG85" s="71">
        <v>0</v>
      </c>
      <c r="DI85" s="70">
        <v>83</v>
      </c>
      <c r="DJ85" s="70" t="s">
        <v>161</v>
      </c>
      <c r="DK85" s="71">
        <v>0</v>
      </c>
      <c r="DL85" s="71">
        <v>0</v>
      </c>
      <c r="DM85" s="71">
        <v>0</v>
      </c>
      <c r="DN85" s="71">
        <v>0</v>
      </c>
      <c r="DP85" s="70">
        <v>83</v>
      </c>
      <c r="DQ85" s="70" t="s">
        <v>161</v>
      </c>
      <c r="DR85" s="71">
        <v>0</v>
      </c>
      <c r="DS85" s="71">
        <v>0</v>
      </c>
      <c r="DT85" s="71">
        <v>0</v>
      </c>
      <c r="DU85" s="71">
        <v>0</v>
      </c>
      <c r="DW85" s="70">
        <v>83</v>
      </c>
      <c r="DX85" s="70" t="s">
        <v>161</v>
      </c>
      <c r="DY85" s="71">
        <v>0</v>
      </c>
      <c r="DZ85" s="71">
        <v>0</v>
      </c>
      <c r="EA85" s="71">
        <v>0</v>
      </c>
      <c r="EB85" s="71">
        <v>0</v>
      </c>
    </row>
    <row r="86" spans="1:132" x14ac:dyDescent="0.35">
      <c r="A86" s="70">
        <v>84</v>
      </c>
      <c r="B86" s="70" t="s">
        <v>162</v>
      </c>
      <c r="C86" s="71">
        <v>0</v>
      </c>
      <c r="D86" s="71">
        <v>0.99488550176690504</v>
      </c>
      <c r="E86" s="71">
        <v>146.585285030828</v>
      </c>
      <c r="F86" s="71">
        <v>147.58017053259499</v>
      </c>
      <c r="H86" s="70">
        <v>84</v>
      </c>
      <c r="I86" s="70" t="s">
        <v>162</v>
      </c>
      <c r="J86" s="75">
        <v>0</v>
      </c>
      <c r="K86" s="71">
        <v>11.5613691522876</v>
      </c>
      <c r="L86" s="71">
        <v>2642.1831256385299</v>
      </c>
      <c r="M86" s="71">
        <v>2653.7444947908202</v>
      </c>
      <c r="O86" s="70">
        <v>84</v>
      </c>
      <c r="P86" s="70" t="s">
        <v>162</v>
      </c>
      <c r="Q86" s="75">
        <v>0</v>
      </c>
      <c r="R86" s="71">
        <v>292.40977255081702</v>
      </c>
      <c r="S86" s="71">
        <v>4964.7671240418604</v>
      </c>
      <c r="T86" s="71">
        <v>5257.1768965926703</v>
      </c>
      <c r="V86" s="70">
        <v>84</v>
      </c>
      <c r="W86" s="70" t="s">
        <v>162</v>
      </c>
      <c r="X86" s="71">
        <v>0</v>
      </c>
      <c r="Y86" s="71">
        <v>7.7850579383509899</v>
      </c>
      <c r="Z86" s="71">
        <v>1682.1116765131201</v>
      </c>
      <c r="AA86" s="71">
        <v>1689.8967344514699</v>
      </c>
      <c r="AC86" s="70">
        <v>84</v>
      </c>
      <c r="AD86" s="70" t="s">
        <v>162</v>
      </c>
      <c r="AE86" s="71">
        <v>0</v>
      </c>
      <c r="AF86" s="71">
        <v>378.82591338832299</v>
      </c>
      <c r="AG86" s="71">
        <v>907.04928262573003</v>
      </c>
      <c r="AH86" s="71">
        <v>1285.8751960140501</v>
      </c>
      <c r="AJ86" s="70">
        <v>84</v>
      </c>
      <c r="AK86" s="70" t="s">
        <v>162</v>
      </c>
      <c r="AL86" s="71">
        <v>0</v>
      </c>
      <c r="AM86" s="71">
        <v>7.0140536634427902E-2</v>
      </c>
      <c r="AN86" s="71">
        <v>16.177744619823301</v>
      </c>
      <c r="AO86" s="71">
        <v>16.247885156457698</v>
      </c>
      <c r="AQ86" s="70">
        <v>84</v>
      </c>
      <c r="AR86" s="70" t="s">
        <v>162</v>
      </c>
      <c r="AS86" s="71">
        <v>0</v>
      </c>
      <c r="AT86" s="71">
        <v>0.22202992758408899</v>
      </c>
      <c r="AU86" s="71">
        <v>26.4376345207518</v>
      </c>
      <c r="AV86" s="71">
        <v>26.659664448335899</v>
      </c>
      <c r="AX86" s="70">
        <v>84</v>
      </c>
      <c r="AY86" s="70" t="s">
        <v>162</v>
      </c>
      <c r="AZ86" s="71">
        <v>0</v>
      </c>
      <c r="BA86" s="71">
        <v>7.0140536634427902E-2</v>
      </c>
      <c r="BB86" s="71">
        <v>16.177744619823301</v>
      </c>
      <c r="BC86" s="71">
        <v>16.247885156457698</v>
      </c>
      <c r="BE86" s="70">
        <v>84</v>
      </c>
      <c r="BF86" s="70" t="s">
        <v>162</v>
      </c>
      <c r="BG86" s="71">
        <v>0</v>
      </c>
      <c r="BH86" s="71">
        <v>0.22202992758408899</v>
      </c>
      <c r="BI86" s="71">
        <v>26.4376345207518</v>
      </c>
      <c r="BJ86" s="71">
        <v>26.659664448335899</v>
      </c>
      <c r="BL86" s="70">
        <v>84</v>
      </c>
      <c r="BM86" s="70" t="s">
        <v>162</v>
      </c>
      <c r="BN86" s="71">
        <v>0</v>
      </c>
      <c r="BO86" s="71">
        <v>0.142828588395328</v>
      </c>
      <c r="BP86" s="71">
        <v>32.943067423514798</v>
      </c>
      <c r="BQ86" s="71">
        <v>33.085896011910101</v>
      </c>
      <c r="BS86" s="70">
        <v>84</v>
      </c>
      <c r="BT86" s="70" t="s">
        <v>162</v>
      </c>
      <c r="BU86" s="71">
        <v>0</v>
      </c>
      <c r="BV86" s="71">
        <v>23.707713884395599</v>
      </c>
      <c r="BW86" s="71">
        <v>42.852343095463802</v>
      </c>
      <c r="BX86" s="71">
        <v>66.560056979859397</v>
      </c>
      <c r="BZ86" s="70">
        <v>84</v>
      </c>
      <c r="CA86" s="70" t="s">
        <v>162</v>
      </c>
      <c r="CB86" s="71">
        <v>0</v>
      </c>
      <c r="CC86" s="71">
        <v>0.28870048477011301</v>
      </c>
      <c r="CD86" s="71">
        <v>65.730729879611999</v>
      </c>
      <c r="CE86" s="71">
        <v>66.019430364382103</v>
      </c>
      <c r="CG86" s="70">
        <v>84</v>
      </c>
      <c r="CH86" s="70" t="s">
        <v>162</v>
      </c>
      <c r="CI86" s="71">
        <v>0</v>
      </c>
      <c r="CJ86" s="71">
        <v>39.078365476870403</v>
      </c>
      <c r="CK86" s="71">
        <v>136.31972806626001</v>
      </c>
      <c r="CL86" s="71">
        <v>175.39809354312999</v>
      </c>
      <c r="CN86" s="70">
        <v>84</v>
      </c>
      <c r="CO86" s="70" t="s">
        <v>162</v>
      </c>
      <c r="CP86" s="71">
        <v>0</v>
      </c>
      <c r="CQ86" s="71">
        <v>5.9162201592732E-2</v>
      </c>
      <c r="CR86" s="71">
        <v>13.645618274952399</v>
      </c>
      <c r="CS86" s="71">
        <v>13.704780476545199</v>
      </c>
      <c r="CU86" s="70">
        <v>84</v>
      </c>
      <c r="CV86" s="70" t="s">
        <v>162</v>
      </c>
      <c r="CW86" s="71">
        <v>0</v>
      </c>
      <c r="CX86" s="71">
        <v>0.18207285673823001</v>
      </c>
      <c r="CY86" s="71">
        <v>22.663424681937599</v>
      </c>
      <c r="CZ86" s="71">
        <v>22.8454975386759</v>
      </c>
      <c r="DB86" s="70">
        <v>84</v>
      </c>
      <c r="DC86" s="70" t="s">
        <v>162</v>
      </c>
      <c r="DD86" s="71">
        <v>0</v>
      </c>
      <c r="DE86" s="71">
        <v>0.221577432731731</v>
      </c>
      <c r="DF86" s="71">
        <v>62.037138721735303</v>
      </c>
      <c r="DG86" s="71">
        <v>62.258716154467002</v>
      </c>
      <c r="DI86" s="70">
        <v>84</v>
      </c>
      <c r="DJ86" s="70" t="s">
        <v>162</v>
      </c>
      <c r="DK86" s="71">
        <v>0</v>
      </c>
      <c r="DL86" s="71">
        <v>0.68330780819819004</v>
      </c>
      <c r="DM86" s="71">
        <v>82.665582327801303</v>
      </c>
      <c r="DN86" s="71">
        <v>83.348890135999497</v>
      </c>
      <c r="DP86" s="70">
        <v>84</v>
      </c>
      <c r="DQ86" s="70" t="s">
        <v>162</v>
      </c>
      <c r="DR86" s="71">
        <v>0</v>
      </c>
      <c r="DS86" s="71">
        <v>0.161214052903735</v>
      </c>
      <c r="DT86" s="71">
        <v>37.183630210823701</v>
      </c>
      <c r="DU86" s="71">
        <v>37.344844263727403</v>
      </c>
      <c r="DW86" s="70">
        <v>84</v>
      </c>
      <c r="DX86" s="70" t="s">
        <v>162</v>
      </c>
      <c r="DY86" s="71">
        <v>0</v>
      </c>
      <c r="DZ86" s="71">
        <v>1.0399724434628901</v>
      </c>
      <c r="EA86" s="71">
        <v>64.9532402846976</v>
      </c>
      <c r="EB86" s="71">
        <v>65.993212728160501</v>
      </c>
    </row>
    <row r="87" spans="1:132" x14ac:dyDescent="0.35">
      <c r="A87" s="70">
        <v>85</v>
      </c>
      <c r="B87" s="70" t="s">
        <v>163</v>
      </c>
      <c r="C87" s="71">
        <v>0</v>
      </c>
      <c r="D87" s="71">
        <v>0</v>
      </c>
      <c r="E87" s="71">
        <v>0</v>
      </c>
      <c r="F87" s="71">
        <v>0</v>
      </c>
      <c r="H87" s="70">
        <v>85</v>
      </c>
      <c r="I87" s="70" t="s">
        <v>163</v>
      </c>
      <c r="J87" s="75">
        <v>0</v>
      </c>
      <c r="K87" s="71">
        <v>0</v>
      </c>
      <c r="L87" s="71">
        <v>0</v>
      </c>
      <c r="M87" s="71">
        <v>0</v>
      </c>
      <c r="O87" s="70">
        <v>85</v>
      </c>
      <c r="P87" s="70" t="s">
        <v>163</v>
      </c>
      <c r="Q87" s="75">
        <v>0</v>
      </c>
      <c r="R87" s="71">
        <v>0</v>
      </c>
      <c r="S87" s="71">
        <v>0</v>
      </c>
      <c r="T87" s="71">
        <v>0</v>
      </c>
      <c r="V87" s="70">
        <v>85</v>
      </c>
      <c r="W87" s="70" t="s">
        <v>163</v>
      </c>
      <c r="X87" s="71">
        <v>0</v>
      </c>
      <c r="Y87" s="71">
        <v>0</v>
      </c>
      <c r="Z87" s="71">
        <v>0</v>
      </c>
      <c r="AA87" s="71">
        <v>0</v>
      </c>
      <c r="AC87" s="70">
        <v>85</v>
      </c>
      <c r="AD87" s="70" t="s">
        <v>163</v>
      </c>
      <c r="AE87" s="71">
        <v>0</v>
      </c>
      <c r="AF87" s="71">
        <v>0</v>
      </c>
      <c r="AG87" s="71">
        <v>0</v>
      </c>
      <c r="AH87" s="71">
        <v>0</v>
      </c>
      <c r="AJ87" s="70">
        <v>85</v>
      </c>
      <c r="AK87" s="70" t="s">
        <v>163</v>
      </c>
      <c r="AL87" s="71">
        <v>0</v>
      </c>
      <c r="AM87" s="71">
        <v>0</v>
      </c>
      <c r="AN87" s="71">
        <v>0</v>
      </c>
      <c r="AO87" s="71">
        <v>0</v>
      </c>
      <c r="AQ87" s="70">
        <v>85</v>
      </c>
      <c r="AR87" s="70" t="s">
        <v>163</v>
      </c>
      <c r="AS87" s="71">
        <v>0</v>
      </c>
      <c r="AT87" s="71">
        <v>0</v>
      </c>
      <c r="AU87" s="71">
        <v>0</v>
      </c>
      <c r="AV87" s="71">
        <v>0</v>
      </c>
      <c r="AX87" s="70">
        <v>85</v>
      </c>
      <c r="AY87" s="70" t="s">
        <v>163</v>
      </c>
      <c r="AZ87" s="71">
        <v>0</v>
      </c>
      <c r="BA87" s="71">
        <v>0</v>
      </c>
      <c r="BB87" s="71">
        <v>0</v>
      </c>
      <c r="BC87" s="71">
        <v>0</v>
      </c>
      <c r="BE87" s="70">
        <v>85</v>
      </c>
      <c r="BF87" s="70" t="s">
        <v>163</v>
      </c>
      <c r="BG87" s="71">
        <v>0</v>
      </c>
      <c r="BH87" s="71">
        <v>0</v>
      </c>
      <c r="BI87" s="71">
        <v>0</v>
      </c>
      <c r="BJ87" s="71">
        <v>0</v>
      </c>
      <c r="BL87" s="70">
        <v>85</v>
      </c>
      <c r="BM87" s="70" t="s">
        <v>163</v>
      </c>
      <c r="BN87" s="71">
        <v>0</v>
      </c>
      <c r="BO87" s="71">
        <v>0</v>
      </c>
      <c r="BP87" s="71">
        <v>0</v>
      </c>
      <c r="BQ87" s="71">
        <v>0</v>
      </c>
      <c r="BS87" s="70">
        <v>85</v>
      </c>
      <c r="BT87" s="70" t="s">
        <v>163</v>
      </c>
      <c r="BU87" s="71">
        <v>0</v>
      </c>
      <c r="BV87" s="71">
        <v>0</v>
      </c>
      <c r="BW87" s="71">
        <v>0</v>
      </c>
      <c r="BX87" s="71">
        <v>0</v>
      </c>
      <c r="BZ87" s="70">
        <v>85</v>
      </c>
      <c r="CA87" s="70" t="s">
        <v>163</v>
      </c>
      <c r="CB87" s="71">
        <v>0</v>
      </c>
      <c r="CC87" s="71">
        <v>0</v>
      </c>
      <c r="CD87" s="71">
        <v>0</v>
      </c>
      <c r="CE87" s="71">
        <v>0</v>
      </c>
      <c r="CG87" s="70">
        <v>85</v>
      </c>
      <c r="CH87" s="70" t="s">
        <v>163</v>
      </c>
      <c r="CI87" s="71">
        <v>0</v>
      </c>
      <c r="CJ87" s="71">
        <v>0</v>
      </c>
      <c r="CK87" s="71">
        <v>0</v>
      </c>
      <c r="CL87" s="71">
        <v>0</v>
      </c>
      <c r="CN87" s="70">
        <v>85</v>
      </c>
      <c r="CO87" s="70" t="s">
        <v>163</v>
      </c>
      <c r="CP87" s="71">
        <v>0</v>
      </c>
      <c r="CQ87" s="71">
        <v>0</v>
      </c>
      <c r="CR87" s="71">
        <v>0</v>
      </c>
      <c r="CS87" s="71">
        <v>0</v>
      </c>
      <c r="CU87" s="70">
        <v>85</v>
      </c>
      <c r="CV87" s="70" t="s">
        <v>163</v>
      </c>
      <c r="CW87" s="71">
        <v>0</v>
      </c>
      <c r="CX87" s="71">
        <v>0</v>
      </c>
      <c r="CY87" s="71">
        <v>0</v>
      </c>
      <c r="CZ87" s="71">
        <v>0</v>
      </c>
      <c r="DB87" s="70">
        <v>85</v>
      </c>
      <c r="DC87" s="70" t="s">
        <v>163</v>
      </c>
      <c r="DD87" s="71">
        <v>0</v>
      </c>
      <c r="DE87" s="71">
        <v>0</v>
      </c>
      <c r="DF87" s="71">
        <v>0</v>
      </c>
      <c r="DG87" s="71">
        <v>0</v>
      </c>
      <c r="DI87" s="70">
        <v>85</v>
      </c>
      <c r="DJ87" s="70" t="s">
        <v>163</v>
      </c>
      <c r="DK87" s="71">
        <v>0</v>
      </c>
      <c r="DL87" s="71">
        <v>0</v>
      </c>
      <c r="DM87" s="71">
        <v>0</v>
      </c>
      <c r="DN87" s="71">
        <v>0</v>
      </c>
      <c r="DP87" s="70">
        <v>85</v>
      </c>
      <c r="DQ87" s="70" t="s">
        <v>163</v>
      </c>
      <c r="DR87" s="71">
        <v>0</v>
      </c>
      <c r="DS87" s="71">
        <v>0</v>
      </c>
      <c r="DT87" s="71">
        <v>0</v>
      </c>
      <c r="DU87" s="71">
        <v>0</v>
      </c>
      <c r="DW87" s="70">
        <v>85</v>
      </c>
      <c r="DX87" s="70" t="s">
        <v>163</v>
      </c>
      <c r="DY87" s="71">
        <v>0</v>
      </c>
      <c r="DZ87" s="71">
        <v>0</v>
      </c>
      <c r="EA87" s="71">
        <v>0</v>
      </c>
      <c r="EB87" s="71">
        <v>0</v>
      </c>
    </row>
    <row r="88" spans="1:132" x14ac:dyDescent="0.35">
      <c r="A88" s="70">
        <v>86</v>
      </c>
      <c r="B88" s="70" t="s">
        <v>164</v>
      </c>
      <c r="C88" s="71">
        <v>0</v>
      </c>
      <c r="D88" s="71">
        <v>0</v>
      </c>
      <c r="E88" s="71">
        <v>0</v>
      </c>
      <c r="F88" s="71">
        <v>0</v>
      </c>
      <c r="H88" s="70">
        <v>86</v>
      </c>
      <c r="I88" s="70" t="s">
        <v>164</v>
      </c>
      <c r="J88" s="75">
        <v>0</v>
      </c>
      <c r="K88" s="71">
        <v>0</v>
      </c>
      <c r="L88" s="71">
        <v>0</v>
      </c>
      <c r="M88" s="71">
        <v>0</v>
      </c>
      <c r="O88" s="70">
        <v>86</v>
      </c>
      <c r="P88" s="70" t="s">
        <v>164</v>
      </c>
      <c r="Q88" s="75">
        <v>0</v>
      </c>
      <c r="R88" s="71">
        <v>0</v>
      </c>
      <c r="S88" s="71">
        <v>0</v>
      </c>
      <c r="T88" s="71">
        <v>0</v>
      </c>
      <c r="V88" s="70">
        <v>86</v>
      </c>
      <c r="W88" s="70" t="s">
        <v>164</v>
      </c>
      <c r="X88" s="71">
        <v>0</v>
      </c>
      <c r="Y88" s="71">
        <v>0</v>
      </c>
      <c r="Z88" s="71">
        <v>0</v>
      </c>
      <c r="AA88" s="71">
        <v>0</v>
      </c>
      <c r="AC88" s="70">
        <v>86</v>
      </c>
      <c r="AD88" s="70" t="s">
        <v>164</v>
      </c>
      <c r="AE88" s="71">
        <v>0</v>
      </c>
      <c r="AF88" s="71">
        <v>0</v>
      </c>
      <c r="AG88" s="71">
        <v>0</v>
      </c>
      <c r="AH88" s="71">
        <v>0</v>
      </c>
      <c r="AJ88" s="70">
        <v>86</v>
      </c>
      <c r="AK88" s="70" t="s">
        <v>164</v>
      </c>
      <c r="AL88" s="71">
        <v>0</v>
      </c>
      <c r="AM88" s="71">
        <v>0</v>
      </c>
      <c r="AN88" s="71">
        <v>0</v>
      </c>
      <c r="AO88" s="71">
        <v>0</v>
      </c>
      <c r="AQ88" s="70">
        <v>86</v>
      </c>
      <c r="AR88" s="70" t="s">
        <v>164</v>
      </c>
      <c r="AS88" s="71">
        <v>0</v>
      </c>
      <c r="AT88" s="71">
        <v>0</v>
      </c>
      <c r="AU88" s="71">
        <v>0</v>
      </c>
      <c r="AV88" s="71">
        <v>0</v>
      </c>
      <c r="AX88" s="70">
        <v>86</v>
      </c>
      <c r="AY88" s="70" t="s">
        <v>164</v>
      </c>
      <c r="AZ88" s="71">
        <v>0</v>
      </c>
      <c r="BA88" s="71">
        <v>0</v>
      </c>
      <c r="BB88" s="71">
        <v>0</v>
      </c>
      <c r="BC88" s="71">
        <v>0</v>
      </c>
      <c r="BE88" s="70">
        <v>86</v>
      </c>
      <c r="BF88" s="70" t="s">
        <v>164</v>
      </c>
      <c r="BG88" s="71">
        <v>0</v>
      </c>
      <c r="BH88" s="71">
        <v>0</v>
      </c>
      <c r="BI88" s="71">
        <v>0</v>
      </c>
      <c r="BJ88" s="71">
        <v>0</v>
      </c>
      <c r="BL88" s="70">
        <v>86</v>
      </c>
      <c r="BM88" s="70" t="s">
        <v>164</v>
      </c>
      <c r="BN88" s="71">
        <v>0</v>
      </c>
      <c r="BO88" s="71">
        <v>0</v>
      </c>
      <c r="BP88" s="71">
        <v>0</v>
      </c>
      <c r="BQ88" s="71">
        <v>0</v>
      </c>
      <c r="BS88" s="70">
        <v>86</v>
      </c>
      <c r="BT88" s="70" t="s">
        <v>164</v>
      </c>
      <c r="BU88" s="71">
        <v>0</v>
      </c>
      <c r="BV88" s="71">
        <v>0</v>
      </c>
      <c r="BW88" s="71">
        <v>0</v>
      </c>
      <c r="BX88" s="71">
        <v>0</v>
      </c>
      <c r="BZ88" s="70">
        <v>86</v>
      </c>
      <c r="CA88" s="70" t="s">
        <v>164</v>
      </c>
      <c r="CB88" s="71">
        <v>0</v>
      </c>
      <c r="CC88" s="71">
        <v>0</v>
      </c>
      <c r="CD88" s="71">
        <v>0</v>
      </c>
      <c r="CE88" s="71">
        <v>0</v>
      </c>
      <c r="CG88" s="70">
        <v>86</v>
      </c>
      <c r="CH88" s="70" t="s">
        <v>164</v>
      </c>
      <c r="CI88" s="71">
        <v>0</v>
      </c>
      <c r="CJ88" s="71">
        <v>0</v>
      </c>
      <c r="CK88" s="71">
        <v>0</v>
      </c>
      <c r="CL88" s="71">
        <v>0</v>
      </c>
      <c r="CN88" s="70">
        <v>86</v>
      </c>
      <c r="CO88" s="70" t="s">
        <v>164</v>
      </c>
      <c r="CP88" s="71">
        <v>0</v>
      </c>
      <c r="CQ88" s="71">
        <v>0</v>
      </c>
      <c r="CR88" s="71">
        <v>0</v>
      </c>
      <c r="CS88" s="71">
        <v>0</v>
      </c>
      <c r="CU88" s="70">
        <v>86</v>
      </c>
      <c r="CV88" s="70" t="s">
        <v>164</v>
      </c>
      <c r="CW88" s="71">
        <v>0</v>
      </c>
      <c r="CX88" s="71">
        <v>0</v>
      </c>
      <c r="CY88" s="71">
        <v>0</v>
      </c>
      <c r="CZ88" s="71">
        <v>0</v>
      </c>
      <c r="DB88" s="70">
        <v>86</v>
      </c>
      <c r="DC88" s="70" t="s">
        <v>164</v>
      </c>
      <c r="DD88" s="71">
        <v>0</v>
      </c>
      <c r="DE88" s="71">
        <v>0</v>
      </c>
      <c r="DF88" s="71">
        <v>0</v>
      </c>
      <c r="DG88" s="71">
        <v>0</v>
      </c>
      <c r="DI88" s="70">
        <v>86</v>
      </c>
      <c r="DJ88" s="70" t="s">
        <v>164</v>
      </c>
      <c r="DK88" s="71">
        <v>0</v>
      </c>
      <c r="DL88" s="71">
        <v>0</v>
      </c>
      <c r="DM88" s="71">
        <v>0</v>
      </c>
      <c r="DN88" s="71">
        <v>0</v>
      </c>
      <c r="DP88" s="70">
        <v>86</v>
      </c>
      <c r="DQ88" s="70" t="s">
        <v>164</v>
      </c>
      <c r="DR88" s="71">
        <v>0</v>
      </c>
      <c r="DS88" s="71">
        <v>0</v>
      </c>
      <c r="DT88" s="71">
        <v>0</v>
      </c>
      <c r="DU88" s="71">
        <v>0</v>
      </c>
      <c r="DW88" s="70">
        <v>86</v>
      </c>
      <c r="DX88" s="70" t="s">
        <v>164</v>
      </c>
      <c r="DY88" s="71">
        <v>0</v>
      </c>
      <c r="DZ88" s="71">
        <v>0</v>
      </c>
      <c r="EA88" s="71">
        <v>0</v>
      </c>
      <c r="EB88" s="71">
        <v>0</v>
      </c>
    </row>
    <row r="89" spans="1:132" x14ac:dyDescent="0.35">
      <c r="A89" s="70">
        <v>87</v>
      </c>
      <c r="B89" s="70" t="s">
        <v>165</v>
      </c>
      <c r="C89" s="71">
        <v>0</v>
      </c>
      <c r="D89" s="71">
        <v>0</v>
      </c>
      <c r="E89" s="71">
        <v>0</v>
      </c>
      <c r="F89" s="71">
        <v>0</v>
      </c>
      <c r="H89" s="70">
        <v>87</v>
      </c>
      <c r="I89" s="70" t="s">
        <v>165</v>
      </c>
      <c r="J89" s="75">
        <v>0</v>
      </c>
      <c r="K89" s="71">
        <v>0</v>
      </c>
      <c r="L89" s="71">
        <v>0</v>
      </c>
      <c r="M89" s="71">
        <v>0</v>
      </c>
      <c r="O89" s="70">
        <v>87</v>
      </c>
      <c r="P89" s="70" t="s">
        <v>165</v>
      </c>
      <c r="Q89" s="75">
        <v>0</v>
      </c>
      <c r="R89" s="71">
        <v>0</v>
      </c>
      <c r="S89" s="71">
        <v>0</v>
      </c>
      <c r="T89" s="71">
        <v>0</v>
      </c>
      <c r="V89" s="70">
        <v>87</v>
      </c>
      <c r="W89" s="70" t="s">
        <v>165</v>
      </c>
      <c r="X89" s="71">
        <v>0</v>
      </c>
      <c r="Y89" s="71">
        <v>0</v>
      </c>
      <c r="Z89" s="71">
        <v>0</v>
      </c>
      <c r="AA89" s="71">
        <v>0</v>
      </c>
      <c r="AC89" s="70">
        <v>87</v>
      </c>
      <c r="AD89" s="70" t="s">
        <v>165</v>
      </c>
      <c r="AE89" s="71">
        <v>0</v>
      </c>
      <c r="AF89" s="71">
        <v>0</v>
      </c>
      <c r="AG89" s="71">
        <v>0</v>
      </c>
      <c r="AH89" s="71">
        <v>0</v>
      </c>
      <c r="AJ89" s="70">
        <v>87</v>
      </c>
      <c r="AK89" s="70" t="s">
        <v>165</v>
      </c>
      <c r="AL89" s="71">
        <v>0</v>
      </c>
      <c r="AM89" s="71">
        <v>0</v>
      </c>
      <c r="AN89" s="71">
        <v>0</v>
      </c>
      <c r="AO89" s="71">
        <v>0</v>
      </c>
      <c r="AQ89" s="70">
        <v>87</v>
      </c>
      <c r="AR89" s="70" t="s">
        <v>165</v>
      </c>
      <c r="AS89" s="71">
        <v>0</v>
      </c>
      <c r="AT89" s="71">
        <v>0</v>
      </c>
      <c r="AU89" s="71">
        <v>0</v>
      </c>
      <c r="AV89" s="71">
        <v>0</v>
      </c>
      <c r="AX89" s="70">
        <v>87</v>
      </c>
      <c r="AY89" s="70" t="s">
        <v>165</v>
      </c>
      <c r="AZ89" s="71">
        <v>0</v>
      </c>
      <c r="BA89" s="71">
        <v>0</v>
      </c>
      <c r="BB89" s="71">
        <v>0</v>
      </c>
      <c r="BC89" s="71">
        <v>0</v>
      </c>
      <c r="BE89" s="70">
        <v>87</v>
      </c>
      <c r="BF89" s="70" t="s">
        <v>165</v>
      </c>
      <c r="BG89" s="71">
        <v>0</v>
      </c>
      <c r="BH89" s="71">
        <v>0</v>
      </c>
      <c r="BI89" s="71">
        <v>0</v>
      </c>
      <c r="BJ89" s="71">
        <v>0</v>
      </c>
      <c r="BL89" s="70">
        <v>87</v>
      </c>
      <c r="BM89" s="70" t="s">
        <v>165</v>
      </c>
      <c r="BN89" s="71">
        <v>0</v>
      </c>
      <c r="BO89" s="71">
        <v>0</v>
      </c>
      <c r="BP89" s="71">
        <v>0</v>
      </c>
      <c r="BQ89" s="71">
        <v>0</v>
      </c>
      <c r="BS89" s="70">
        <v>87</v>
      </c>
      <c r="BT89" s="70" t="s">
        <v>165</v>
      </c>
      <c r="BU89" s="71">
        <v>0</v>
      </c>
      <c r="BV89" s="71">
        <v>0</v>
      </c>
      <c r="BW89" s="71">
        <v>0</v>
      </c>
      <c r="BX89" s="71">
        <v>0</v>
      </c>
      <c r="BZ89" s="70">
        <v>87</v>
      </c>
      <c r="CA89" s="70" t="s">
        <v>165</v>
      </c>
      <c r="CB89" s="71">
        <v>0</v>
      </c>
      <c r="CC89" s="71">
        <v>0</v>
      </c>
      <c r="CD89" s="71">
        <v>0</v>
      </c>
      <c r="CE89" s="71">
        <v>0</v>
      </c>
      <c r="CG89" s="70">
        <v>87</v>
      </c>
      <c r="CH89" s="70" t="s">
        <v>165</v>
      </c>
      <c r="CI89" s="71">
        <v>0</v>
      </c>
      <c r="CJ89" s="71">
        <v>0</v>
      </c>
      <c r="CK89" s="71">
        <v>0</v>
      </c>
      <c r="CL89" s="71">
        <v>0</v>
      </c>
      <c r="CN89" s="70">
        <v>87</v>
      </c>
      <c r="CO89" s="70" t="s">
        <v>165</v>
      </c>
      <c r="CP89" s="71">
        <v>0</v>
      </c>
      <c r="CQ89" s="71">
        <v>0</v>
      </c>
      <c r="CR89" s="71">
        <v>0</v>
      </c>
      <c r="CS89" s="71">
        <v>0</v>
      </c>
      <c r="CU89" s="70">
        <v>87</v>
      </c>
      <c r="CV89" s="70" t="s">
        <v>165</v>
      </c>
      <c r="CW89" s="71">
        <v>0</v>
      </c>
      <c r="CX89" s="71">
        <v>0</v>
      </c>
      <c r="CY89" s="71">
        <v>0</v>
      </c>
      <c r="CZ89" s="71">
        <v>0</v>
      </c>
      <c r="DB89" s="70">
        <v>87</v>
      </c>
      <c r="DC89" s="70" t="s">
        <v>165</v>
      </c>
      <c r="DD89" s="71">
        <v>0</v>
      </c>
      <c r="DE89" s="71">
        <v>0</v>
      </c>
      <c r="DF89" s="71">
        <v>0</v>
      </c>
      <c r="DG89" s="71">
        <v>0</v>
      </c>
      <c r="DI89" s="70">
        <v>87</v>
      </c>
      <c r="DJ89" s="70" t="s">
        <v>165</v>
      </c>
      <c r="DK89" s="71">
        <v>0</v>
      </c>
      <c r="DL89" s="71">
        <v>0</v>
      </c>
      <c r="DM89" s="71">
        <v>0</v>
      </c>
      <c r="DN89" s="71">
        <v>0</v>
      </c>
      <c r="DP89" s="70">
        <v>87</v>
      </c>
      <c r="DQ89" s="70" t="s">
        <v>165</v>
      </c>
      <c r="DR89" s="71">
        <v>0</v>
      </c>
      <c r="DS89" s="71">
        <v>0</v>
      </c>
      <c r="DT89" s="71">
        <v>0</v>
      </c>
      <c r="DU89" s="71">
        <v>0</v>
      </c>
      <c r="DW89" s="70">
        <v>87</v>
      </c>
      <c r="DX89" s="70" t="s">
        <v>165</v>
      </c>
      <c r="DY89" s="71">
        <v>0</v>
      </c>
      <c r="DZ89" s="71">
        <v>0</v>
      </c>
      <c r="EA89" s="71">
        <v>0</v>
      </c>
      <c r="EB89" s="71">
        <v>0</v>
      </c>
    </row>
    <row r="90" spans="1:132" x14ac:dyDescent="0.35">
      <c r="A90" s="70">
        <v>88</v>
      </c>
      <c r="B90" s="70" t="s">
        <v>166</v>
      </c>
      <c r="C90" s="71">
        <v>0</v>
      </c>
      <c r="D90" s="71">
        <v>0</v>
      </c>
      <c r="E90" s="71">
        <v>0</v>
      </c>
      <c r="F90" s="71">
        <v>0</v>
      </c>
      <c r="H90" s="70">
        <v>88</v>
      </c>
      <c r="I90" s="70" t="s">
        <v>166</v>
      </c>
      <c r="J90" s="75">
        <v>0</v>
      </c>
      <c r="K90" s="71">
        <v>0</v>
      </c>
      <c r="L90" s="71">
        <v>0</v>
      </c>
      <c r="M90" s="71">
        <v>0</v>
      </c>
      <c r="O90" s="70">
        <v>88</v>
      </c>
      <c r="P90" s="70" t="s">
        <v>166</v>
      </c>
      <c r="Q90" s="75">
        <v>0</v>
      </c>
      <c r="R90" s="71">
        <v>0</v>
      </c>
      <c r="S90" s="71">
        <v>0</v>
      </c>
      <c r="T90" s="71">
        <v>0</v>
      </c>
      <c r="V90" s="70">
        <v>88</v>
      </c>
      <c r="W90" s="70" t="s">
        <v>166</v>
      </c>
      <c r="X90" s="71">
        <v>0</v>
      </c>
      <c r="Y90" s="71">
        <v>0</v>
      </c>
      <c r="Z90" s="71">
        <v>0</v>
      </c>
      <c r="AA90" s="71">
        <v>0</v>
      </c>
      <c r="AC90" s="70">
        <v>88</v>
      </c>
      <c r="AD90" s="70" t="s">
        <v>166</v>
      </c>
      <c r="AE90" s="71">
        <v>0</v>
      </c>
      <c r="AF90" s="71">
        <v>0</v>
      </c>
      <c r="AG90" s="71">
        <v>0</v>
      </c>
      <c r="AH90" s="71">
        <v>0</v>
      </c>
      <c r="AJ90" s="70">
        <v>88</v>
      </c>
      <c r="AK90" s="70" t="s">
        <v>166</v>
      </c>
      <c r="AL90" s="71">
        <v>0</v>
      </c>
      <c r="AM90" s="71">
        <v>0</v>
      </c>
      <c r="AN90" s="71">
        <v>0</v>
      </c>
      <c r="AO90" s="71">
        <v>0</v>
      </c>
      <c r="AQ90" s="70">
        <v>88</v>
      </c>
      <c r="AR90" s="70" t="s">
        <v>166</v>
      </c>
      <c r="AS90" s="71">
        <v>0</v>
      </c>
      <c r="AT90" s="71">
        <v>0</v>
      </c>
      <c r="AU90" s="71">
        <v>0</v>
      </c>
      <c r="AV90" s="71">
        <v>0</v>
      </c>
      <c r="AX90" s="70">
        <v>88</v>
      </c>
      <c r="AY90" s="70" t="s">
        <v>166</v>
      </c>
      <c r="AZ90" s="71">
        <v>0</v>
      </c>
      <c r="BA90" s="71">
        <v>0</v>
      </c>
      <c r="BB90" s="71">
        <v>0</v>
      </c>
      <c r="BC90" s="71">
        <v>0</v>
      </c>
      <c r="BE90" s="70">
        <v>88</v>
      </c>
      <c r="BF90" s="70" t="s">
        <v>166</v>
      </c>
      <c r="BG90" s="71">
        <v>0</v>
      </c>
      <c r="BH90" s="71">
        <v>0</v>
      </c>
      <c r="BI90" s="71">
        <v>0</v>
      </c>
      <c r="BJ90" s="71">
        <v>0</v>
      </c>
      <c r="BL90" s="70">
        <v>88</v>
      </c>
      <c r="BM90" s="70" t="s">
        <v>166</v>
      </c>
      <c r="BN90" s="71">
        <v>0</v>
      </c>
      <c r="BO90" s="71">
        <v>0</v>
      </c>
      <c r="BP90" s="71">
        <v>0</v>
      </c>
      <c r="BQ90" s="71">
        <v>0</v>
      </c>
      <c r="BS90" s="70">
        <v>88</v>
      </c>
      <c r="BT90" s="70" t="s">
        <v>166</v>
      </c>
      <c r="BU90" s="71">
        <v>0</v>
      </c>
      <c r="BV90" s="71">
        <v>0</v>
      </c>
      <c r="BW90" s="71">
        <v>0</v>
      </c>
      <c r="BX90" s="71">
        <v>0</v>
      </c>
      <c r="BZ90" s="70">
        <v>88</v>
      </c>
      <c r="CA90" s="70" t="s">
        <v>166</v>
      </c>
      <c r="CB90" s="71">
        <v>0</v>
      </c>
      <c r="CC90" s="71">
        <v>0</v>
      </c>
      <c r="CD90" s="71">
        <v>0</v>
      </c>
      <c r="CE90" s="71">
        <v>0</v>
      </c>
      <c r="CG90" s="70">
        <v>88</v>
      </c>
      <c r="CH90" s="70" t="s">
        <v>166</v>
      </c>
      <c r="CI90" s="71">
        <v>0</v>
      </c>
      <c r="CJ90" s="71">
        <v>0</v>
      </c>
      <c r="CK90" s="71">
        <v>0</v>
      </c>
      <c r="CL90" s="71">
        <v>0</v>
      </c>
      <c r="CN90" s="70">
        <v>88</v>
      </c>
      <c r="CO90" s="70" t="s">
        <v>166</v>
      </c>
      <c r="CP90" s="71">
        <v>0</v>
      </c>
      <c r="CQ90" s="71">
        <v>0</v>
      </c>
      <c r="CR90" s="71">
        <v>0</v>
      </c>
      <c r="CS90" s="71">
        <v>0</v>
      </c>
      <c r="CU90" s="70">
        <v>88</v>
      </c>
      <c r="CV90" s="70" t="s">
        <v>166</v>
      </c>
      <c r="CW90" s="71">
        <v>0</v>
      </c>
      <c r="CX90" s="71">
        <v>0</v>
      </c>
      <c r="CY90" s="71">
        <v>0</v>
      </c>
      <c r="CZ90" s="71">
        <v>0</v>
      </c>
      <c r="DB90" s="70">
        <v>88</v>
      </c>
      <c r="DC90" s="70" t="s">
        <v>166</v>
      </c>
      <c r="DD90" s="71">
        <v>0</v>
      </c>
      <c r="DE90" s="71">
        <v>0</v>
      </c>
      <c r="DF90" s="71">
        <v>0</v>
      </c>
      <c r="DG90" s="71">
        <v>0</v>
      </c>
      <c r="DI90" s="70">
        <v>88</v>
      </c>
      <c r="DJ90" s="70" t="s">
        <v>166</v>
      </c>
      <c r="DK90" s="71">
        <v>0</v>
      </c>
      <c r="DL90" s="71">
        <v>0</v>
      </c>
      <c r="DM90" s="71">
        <v>0</v>
      </c>
      <c r="DN90" s="71">
        <v>0</v>
      </c>
      <c r="DP90" s="70">
        <v>88</v>
      </c>
      <c r="DQ90" s="70" t="s">
        <v>166</v>
      </c>
      <c r="DR90" s="71">
        <v>0</v>
      </c>
      <c r="DS90" s="71">
        <v>0</v>
      </c>
      <c r="DT90" s="71">
        <v>0</v>
      </c>
      <c r="DU90" s="71">
        <v>0</v>
      </c>
      <c r="DW90" s="70">
        <v>88</v>
      </c>
      <c r="DX90" s="70" t="s">
        <v>166</v>
      </c>
      <c r="DY90" s="71">
        <v>0</v>
      </c>
      <c r="DZ90" s="71">
        <v>0</v>
      </c>
      <c r="EA90" s="71">
        <v>0</v>
      </c>
      <c r="EB90" s="71">
        <v>0</v>
      </c>
    </row>
    <row r="91" spans="1:132" x14ac:dyDescent="0.35">
      <c r="A91" s="70">
        <v>89</v>
      </c>
      <c r="B91" s="70" t="s">
        <v>167</v>
      </c>
      <c r="C91" s="71">
        <v>0</v>
      </c>
      <c r="D91" s="71">
        <v>1.6383118169229299E-2</v>
      </c>
      <c r="E91" s="71">
        <v>0.51006760600421996</v>
      </c>
      <c r="F91" s="71">
        <v>0.52645072417344996</v>
      </c>
      <c r="H91" s="70">
        <v>89</v>
      </c>
      <c r="I91" s="70" t="s">
        <v>167</v>
      </c>
      <c r="J91" s="75">
        <v>0</v>
      </c>
      <c r="K91" s="71">
        <v>0.184449696691902</v>
      </c>
      <c r="L91" s="71">
        <v>9.19089566881647</v>
      </c>
      <c r="M91" s="71">
        <v>9.3753453655083696</v>
      </c>
      <c r="O91" s="70">
        <v>89</v>
      </c>
      <c r="P91" s="70" t="s">
        <v>167</v>
      </c>
      <c r="Q91" s="75">
        <v>0</v>
      </c>
      <c r="R91" s="71">
        <v>4.4538460267016298</v>
      </c>
      <c r="S91" s="71">
        <v>17.257476045213998</v>
      </c>
      <c r="T91" s="71">
        <v>21.7113220719156</v>
      </c>
      <c r="V91" s="70">
        <v>89</v>
      </c>
      <c r="W91" s="70" t="s">
        <v>167</v>
      </c>
      <c r="X91" s="71">
        <v>0</v>
      </c>
      <c r="Y91" s="71">
        <v>0.121365222327716</v>
      </c>
      <c r="Z91" s="71">
        <v>5.8526936390493702</v>
      </c>
      <c r="AA91" s="71">
        <v>5.97405886137709</v>
      </c>
      <c r="AC91" s="70">
        <v>89</v>
      </c>
      <c r="AD91" s="70" t="s">
        <v>167</v>
      </c>
      <c r="AE91" s="71">
        <v>0</v>
      </c>
      <c r="AF91" s="71">
        <v>8.7227184324883602</v>
      </c>
      <c r="AG91" s="71">
        <v>3.1524228484645702</v>
      </c>
      <c r="AH91" s="71">
        <v>11.875141280952899</v>
      </c>
      <c r="AJ91" s="70">
        <v>89</v>
      </c>
      <c r="AK91" s="70" t="s">
        <v>167</v>
      </c>
      <c r="AL91" s="71">
        <v>0</v>
      </c>
      <c r="AM91" s="71">
        <v>1.12574855795582E-3</v>
      </c>
      <c r="AN91" s="71">
        <v>5.6262145971893697E-2</v>
      </c>
      <c r="AO91" s="71">
        <v>5.7387894529849499E-2</v>
      </c>
      <c r="AQ91" s="70">
        <v>89</v>
      </c>
      <c r="AR91" s="70" t="s">
        <v>167</v>
      </c>
      <c r="AS91" s="71">
        <v>0</v>
      </c>
      <c r="AT91" s="71">
        <v>2.5580597200472901E-3</v>
      </c>
      <c r="AU91" s="71">
        <v>9.1943868118785105E-2</v>
      </c>
      <c r="AV91" s="71">
        <v>9.4501927838832406E-2</v>
      </c>
      <c r="AX91" s="70">
        <v>89</v>
      </c>
      <c r="AY91" s="70" t="s">
        <v>167</v>
      </c>
      <c r="AZ91" s="71">
        <v>0</v>
      </c>
      <c r="BA91" s="71">
        <v>1.12574855795582E-3</v>
      </c>
      <c r="BB91" s="71">
        <v>5.6262145971893697E-2</v>
      </c>
      <c r="BC91" s="71">
        <v>5.7387894529849499E-2</v>
      </c>
      <c r="BE91" s="70">
        <v>89</v>
      </c>
      <c r="BF91" s="70" t="s">
        <v>167</v>
      </c>
      <c r="BG91" s="71">
        <v>0</v>
      </c>
      <c r="BH91" s="71">
        <v>2.5580597200472901E-3</v>
      </c>
      <c r="BI91" s="71">
        <v>9.1943868118785105E-2</v>
      </c>
      <c r="BJ91" s="71">
        <v>9.4501927838832406E-2</v>
      </c>
      <c r="BL91" s="70">
        <v>89</v>
      </c>
      <c r="BM91" s="70" t="s">
        <v>167</v>
      </c>
      <c r="BN91" s="71">
        <v>0</v>
      </c>
      <c r="BO91" s="71">
        <v>2.2923844774518499E-3</v>
      </c>
      <c r="BP91" s="71">
        <v>0.114567741777344</v>
      </c>
      <c r="BQ91" s="71">
        <v>0.116860126254796</v>
      </c>
      <c r="BS91" s="70">
        <v>89</v>
      </c>
      <c r="BT91" s="70" t="s">
        <v>167</v>
      </c>
      <c r="BU91" s="71">
        <v>0</v>
      </c>
      <c r="BV91" s="71">
        <v>0.38797256433531802</v>
      </c>
      <c r="BW91" s="71">
        <v>0.14899620385479001</v>
      </c>
      <c r="BX91" s="71">
        <v>0.53696876819010797</v>
      </c>
      <c r="BZ91" s="70">
        <v>89</v>
      </c>
      <c r="CA91" s="70" t="s">
        <v>167</v>
      </c>
      <c r="CB91" s="71">
        <v>0</v>
      </c>
      <c r="CC91" s="71">
        <v>4.5946729676243697E-3</v>
      </c>
      <c r="CD91" s="71">
        <v>0.22866679473544901</v>
      </c>
      <c r="CE91" s="71">
        <v>0.23326146770307299</v>
      </c>
      <c r="CG91" s="70">
        <v>89</v>
      </c>
      <c r="CH91" s="70" t="s">
        <v>167</v>
      </c>
      <c r="CI91" s="71">
        <v>0</v>
      </c>
      <c r="CJ91" s="71">
        <v>0.67643876402651004</v>
      </c>
      <c r="CK91" s="71">
        <v>0.47378582232304201</v>
      </c>
      <c r="CL91" s="71">
        <v>1.1502245863495499</v>
      </c>
      <c r="CN91" s="70">
        <v>89</v>
      </c>
      <c r="CO91" s="70" t="s">
        <v>167</v>
      </c>
      <c r="CP91" s="71">
        <v>0</v>
      </c>
      <c r="CQ91" s="71">
        <v>9.4954738478317702E-4</v>
      </c>
      <c r="CR91" s="71">
        <v>4.7456044418044498E-2</v>
      </c>
      <c r="CS91" s="71">
        <v>4.8405591802827698E-2</v>
      </c>
      <c r="CU91" s="70">
        <v>89</v>
      </c>
      <c r="CV91" s="70" t="s">
        <v>167</v>
      </c>
      <c r="CW91" s="71">
        <v>0</v>
      </c>
      <c r="CX91" s="71">
        <v>2.0930497566095199E-3</v>
      </c>
      <c r="CY91" s="71">
        <v>7.8813315439205403E-2</v>
      </c>
      <c r="CZ91" s="71">
        <v>8.0906365195814997E-2</v>
      </c>
      <c r="DB91" s="70">
        <v>89</v>
      </c>
      <c r="DC91" s="70" t="s">
        <v>167</v>
      </c>
      <c r="DD91" s="71">
        <v>0</v>
      </c>
      <c r="DE91" s="71">
        <v>3.4840501165637802E-3</v>
      </c>
      <c r="DF91" s="71">
        <v>0.21591555333937501</v>
      </c>
      <c r="DG91" s="71">
        <v>0.21939960345593901</v>
      </c>
      <c r="DI91" s="70">
        <v>89</v>
      </c>
      <c r="DJ91" s="70" t="s">
        <v>167</v>
      </c>
      <c r="DK91" s="71">
        <v>0</v>
      </c>
      <c r="DL91" s="71">
        <v>7.8837259968380004E-3</v>
      </c>
      <c r="DM91" s="71">
        <v>0.28749343064322502</v>
      </c>
      <c r="DN91" s="71">
        <v>0.29537715664006298</v>
      </c>
      <c r="DP91" s="70">
        <v>89</v>
      </c>
      <c r="DQ91" s="70" t="s">
        <v>167</v>
      </c>
      <c r="DR91" s="71">
        <v>0</v>
      </c>
      <c r="DS91" s="71">
        <v>2.58746933352533E-3</v>
      </c>
      <c r="DT91" s="71">
        <v>0.12931535760076401</v>
      </c>
      <c r="DU91" s="71">
        <v>0.13190282693428901</v>
      </c>
      <c r="DW91" s="70">
        <v>89</v>
      </c>
      <c r="DX91" s="70" t="s">
        <v>167</v>
      </c>
      <c r="DY91" s="71">
        <v>0</v>
      </c>
      <c r="DZ91" s="71">
        <v>1.5542948874408701E-2</v>
      </c>
      <c r="EA91" s="71">
        <v>0.22585354697628801</v>
      </c>
      <c r="EB91" s="71">
        <v>0.241396495850697</v>
      </c>
    </row>
    <row r="92" spans="1:132" x14ac:dyDescent="0.35">
      <c r="A92" s="70">
        <v>90</v>
      </c>
      <c r="B92" s="70" t="s">
        <v>168</v>
      </c>
      <c r="C92" s="71">
        <v>0</v>
      </c>
      <c r="D92" s="71">
        <v>0</v>
      </c>
      <c r="E92" s="71">
        <v>0</v>
      </c>
      <c r="F92" s="71">
        <v>0</v>
      </c>
      <c r="H92" s="70">
        <v>90</v>
      </c>
      <c r="I92" s="70" t="s">
        <v>168</v>
      </c>
      <c r="J92" s="75">
        <v>0</v>
      </c>
      <c r="K92" s="71">
        <v>0</v>
      </c>
      <c r="L92" s="71">
        <v>0</v>
      </c>
      <c r="M92" s="71">
        <v>0</v>
      </c>
      <c r="O92" s="70">
        <v>90</v>
      </c>
      <c r="P92" s="70" t="s">
        <v>168</v>
      </c>
      <c r="Q92" s="75">
        <v>0</v>
      </c>
      <c r="R92" s="71">
        <v>0</v>
      </c>
      <c r="S92" s="71">
        <v>0</v>
      </c>
      <c r="T92" s="71">
        <v>0</v>
      </c>
      <c r="V92" s="70">
        <v>90</v>
      </c>
      <c r="W92" s="70" t="s">
        <v>168</v>
      </c>
      <c r="X92" s="71">
        <v>0</v>
      </c>
      <c r="Y92" s="71">
        <v>0</v>
      </c>
      <c r="Z92" s="71">
        <v>0</v>
      </c>
      <c r="AA92" s="71">
        <v>0</v>
      </c>
      <c r="AC92" s="70">
        <v>90</v>
      </c>
      <c r="AD92" s="70" t="s">
        <v>168</v>
      </c>
      <c r="AE92" s="71">
        <v>0</v>
      </c>
      <c r="AF92" s="71">
        <v>0</v>
      </c>
      <c r="AG92" s="71">
        <v>0</v>
      </c>
      <c r="AH92" s="71">
        <v>0</v>
      </c>
      <c r="AJ92" s="70">
        <v>90</v>
      </c>
      <c r="AK92" s="70" t="s">
        <v>168</v>
      </c>
      <c r="AL92" s="71">
        <v>0</v>
      </c>
      <c r="AM92" s="71">
        <v>0</v>
      </c>
      <c r="AN92" s="71">
        <v>0</v>
      </c>
      <c r="AO92" s="71">
        <v>0</v>
      </c>
      <c r="AQ92" s="70">
        <v>90</v>
      </c>
      <c r="AR92" s="70" t="s">
        <v>168</v>
      </c>
      <c r="AS92" s="71">
        <v>0</v>
      </c>
      <c r="AT92" s="71">
        <v>0</v>
      </c>
      <c r="AU92" s="71">
        <v>0</v>
      </c>
      <c r="AV92" s="71">
        <v>0</v>
      </c>
      <c r="AX92" s="70">
        <v>90</v>
      </c>
      <c r="AY92" s="70" t="s">
        <v>168</v>
      </c>
      <c r="AZ92" s="71">
        <v>0</v>
      </c>
      <c r="BA92" s="71">
        <v>0</v>
      </c>
      <c r="BB92" s="71">
        <v>0</v>
      </c>
      <c r="BC92" s="71">
        <v>0</v>
      </c>
      <c r="BE92" s="70">
        <v>90</v>
      </c>
      <c r="BF92" s="70" t="s">
        <v>168</v>
      </c>
      <c r="BG92" s="71">
        <v>0</v>
      </c>
      <c r="BH92" s="71">
        <v>0</v>
      </c>
      <c r="BI92" s="71">
        <v>0</v>
      </c>
      <c r="BJ92" s="71">
        <v>0</v>
      </c>
      <c r="BL92" s="70">
        <v>90</v>
      </c>
      <c r="BM92" s="70" t="s">
        <v>168</v>
      </c>
      <c r="BN92" s="71">
        <v>0</v>
      </c>
      <c r="BO92" s="71">
        <v>0</v>
      </c>
      <c r="BP92" s="71">
        <v>0</v>
      </c>
      <c r="BQ92" s="71">
        <v>0</v>
      </c>
      <c r="BS92" s="70">
        <v>90</v>
      </c>
      <c r="BT92" s="70" t="s">
        <v>168</v>
      </c>
      <c r="BU92" s="71">
        <v>0</v>
      </c>
      <c r="BV92" s="71">
        <v>0</v>
      </c>
      <c r="BW92" s="71">
        <v>0</v>
      </c>
      <c r="BX92" s="71">
        <v>0</v>
      </c>
      <c r="BZ92" s="70">
        <v>90</v>
      </c>
      <c r="CA92" s="70" t="s">
        <v>168</v>
      </c>
      <c r="CB92" s="71">
        <v>0</v>
      </c>
      <c r="CC92" s="71">
        <v>0</v>
      </c>
      <c r="CD92" s="71">
        <v>0</v>
      </c>
      <c r="CE92" s="71">
        <v>0</v>
      </c>
      <c r="CG92" s="70">
        <v>90</v>
      </c>
      <c r="CH92" s="70" t="s">
        <v>168</v>
      </c>
      <c r="CI92" s="71">
        <v>0</v>
      </c>
      <c r="CJ92" s="71">
        <v>0</v>
      </c>
      <c r="CK92" s="71">
        <v>0</v>
      </c>
      <c r="CL92" s="71">
        <v>0</v>
      </c>
      <c r="CN92" s="70">
        <v>90</v>
      </c>
      <c r="CO92" s="70" t="s">
        <v>168</v>
      </c>
      <c r="CP92" s="71">
        <v>0</v>
      </c>
      <c r="CQ92" s="71">
        <v>0</v>
      </c>
      <c r="CR92" s="71">
        <v>0</v>
      </c>
      <c r="CS92" s="71">
        <v>0</v>
      </c>
      <c r="CU92" s="70">
        <v>90</v>
      </c>
      <c r="CV92" s="70" t="s">
        <v>168</v>
      </c>
      <c r="CW92" s="71">
        <v>0</v>
      </c>
      <c r="CX92" s="71">
        <v>0</v>
      </c>
      <c r="CY92" s="71">
        <v>0</v>
      </c>
      <c r="CZ92" s="71">
        <v>0</v>
      </c>
      <c r="DB92" s="70">
        <v>90</v>
      </c>
      <c r="DC92" s="70" t="s">
        <v>168</v>
      </c>
      <c r="DD92" s="71">
        <v>0</v>
      </c>
      <c r="DE92" s="71">
        <v>0</v>
      </c>
      <c r="DF92" s="71">
        <v>0</v>
      </c>
      <c r="DG92" s="71">
        <v>0</v>
      </c>
      <c r="DI92" s="70">
        <v>90</v>
      </c>
      <c r="DJ92" s="70" t="s">
        <v>168</v>
      </c>
      <c r="DK92" s="71">
        <v>0</v>
      </c>
      <c r="DL92" s="71">
        <v>0</v>
      </c>
      <c r="DM92" s="71">
        <v>0</v>
      </c>
      <c r="DN92" s="71">
        <v>0</v>
      </c>
      <c r="DP92" s="70">
        <v>90</v>
      </c>
      <c r="DQ92" s="70" t="s">
        <v>168</v>
      </c>
      <c r="DR92" s="71">
        <v>0</v>
      </c>
      <c r="DS92" s="71">
        <v>0</v>
      </c>
      <c r="DT92" s="71">
        <v>0</v>
      </c>
      <c r="DU92" s="71">
        <v>0</v>
      </c>
      <c r="DW92" s="70">
        <v>90</v>
      </c>
      <c r="DX92" s="70" t="s">
        <v>168</v>
      </c>
      <c r="DY92" s="71">
        <v>0</v>
      </c>
      <c r="DZ92" s="71">
        <v>0</v>
      </c>
      <c r="EA92" s="71">
        <v>0</v>
      </c>
      <c r="EB92" s="71">
        <v>0</v>
      </c>
    </row>
    <row r="93" spans="1:132" x14ac:dyDescent="0.35">
      <c r="A93" s="70">
        <v>91</v>
      </c>
      <c r="B93" s="70" t="s">
        <v>169</v>
      </c>
      <c r="C93" s="71">
        <v>0</v>
      </c>
      <c r="D93" s="71">
        <v>0</v>
      </c>
      <c r="E93" s="71">
        <v>0</v>
      </c>
      <c r="F93" s="71">
        <v>0</v>
      </c>
      <c r="H93" s="70">
        <v>91</v>
      </c>
      <c r="I93" s="70" t="s">
        <v>169</v>
      </c>
      <c r="J93" s="75">
        <v>0</v>
      </c>
      <c r="K93" s="71">
        <v>0</v>
      </c>
      <c r="L93" s="71">
        <v>0</v>
      </c>
      <c r="M93" s="71">
        <v>0</v>
      </c>
      <c r="O93" s="70">
        <v>91</v>
      </c>
      <c r="P93" s="70" t="s">
        <v>169</v>
      </c>
      <c r="Q93" s="75">
        <v>0</v>
      </c>
      <c r="R93" s="71">
        <v>0</v>
      </c>
      <c r="S93" s="71">
        <v>0</v>
      </c>
      <c r="T93" s="71">
        <v>0</v>
      </c>
      <c r="V93" s="70">
        <v>91</v>
      </c>
      <c r="W93" s="70" t="s">
        <v>169</v>
      </c>
      <c r="X93" s="71">
        <v>0</v>
      </c>
      <c r="Y93" s="71">
        <v>0</v>
      </c>
      <c r="Z93" s="71">
        <v>0</v>
      </c>
      <c r="AA93" s="71">
        <v>0</v>
      </c>
      <c r="AC93" s="70">
        <v>91</v>
      </c>
      <c r="AD93" s="70" t="s">
        <v>169</v>
      </c>
      <c r="AE93" s="71">
        <v>0</v>
      </c>
      <c r="AF93" s="71">
        <v>0</v>
      </c>
      <c r="AG93" s="71">
        <v>0</v>
      </c>
      <c r="AH93" s="71">
        <v>0</v>
      </c>
      <c r="AJ93" s="70">
        <v>91</v>
      </c>
      <c r="AK93" s="70" t="s">
        <v>169</v>
      </c>
      <c r="AL93" s="71">
        <v>0</v>
      </c>
      <c r="AM93" s="71">
        <v>0</v>
      </c>
      <c r="AN93" s="71">
        <v>0</v>
      </c>
      <c r="AO93" s="71">
        <v>0</v>
      </c>
      <c r="AQ93" s="70">
        <v>91</v>
      </c>
      <c r="AR93" s="70" t="s">
        <v>169</v>
      </c>
      <c r="AS93" s="71">
        <v>0</v>
      </c>
      <c r="AT93" s="71">
        <v>0</v>
      </c>
      <c r="AU93" s="71">
        <v>0</v>
      </c>
      <c r="AV93" s="71">
        <v>0</v>
      </c>
      <c r="AX93" s="70">
        <v>91</v>
      </c>
      <c r="AY93" s="70" t="s">
        <v>169</v>
      </c>
      <c r="AZ93" s="71">
        <v>0</v>
      </c>
      <c r="BA93" s="71">
        <v>0</v>
      </c>
      <c r="BB93" s="71">
        <v>0</v>
      </c>
      <c r="BC93" s="71">
        <v>0</v>
      </c>
      <c r="BE93" s="70">
        <v>91</v>
      </c>
      <c r="BF93" s="70" t="s">
        <v>169</v>
      </c>
      <c r="BG93" s="71">
        <v>0</v>
      </c>
      <c r="BH93" s="71">
        <v>0</v>
      </c>
      <c r="BI93" s="71">
        <v>0</v>
      </c>
      <c r="BJ93" s="71">
        <v>0</v>
      </c>
      <c r="BL93" s="70">
        <v>91</v>
      </c>
      <c r="BM93" s="70" t="s">
        <v>169</v>
      </c>
      <c r="BN93" s="71">
        <v>0</v>
      </c>
      <c r="BO93" s="71">
        <v>0</v>
      </c>
      <c r="BP93" s="71">
        <v>0</v>
      </c>
      <c r="BQ93" s="71">
        <v>0</v>
      </c>
      <c r="BS93" s="70">
        <v>91</v>
      </c>
      <c r="BT93" s="70" t="s">
        <v>169</v>
      </c>
      <c r="BU93" s="71">
        <v>0</v>
      </c>
      <c r="BV93" s="71">
        <v>0</v>
      </c>
      <c r="BW93" s="71">
        <v>0</v>
      </c>
      <c r="BX93" s="71">
        <v>0</v>
      </c>
      <c r="BZ93" s="70">
        <v>91</v>
      </c>
      <c r="CA93" s="70" t="s">
        <v>169</v>
      </c>
      <c r="CB93" s="71">
        <v>0</v>
      </c>
      <c r="CC93" s="71">
        <v>0</v>
      </c>
      <c r="CD93" s="71">
        <v>0</v>
      </c>
      <c r="CE93" s="71">
        <v>0</v>
      </c>
      <c r="CG93" s="70">
        <v>91</v>
      </c>
      <c r="CH93" s="70" t="s">
        <v>169</v>
      </c>
      <c r="CI93" s="71">
        <v>0</v>
      </c>
      <c r="CJ93" s="71">
        <v>0</v>
      </c>
      <c r="CK93" s="71">
        <v>0</v>
      </c>
      <c r="CL93" s="71">
        <v>0</v>
      </c>
      <c r="CN93" s="70">
        <v>91</v>
      </c>
      <c r="CO93" s="70" t="s">
        <v>169</v>
      </c>
      <c r="CP93" s="71">
        <v>0</v>
      </c>
      <c r="CQ93" s="71">
        <v>0</v>
      </c>
      <c r="CR93" s="71">
        <v>0</v>
      </c>
      <c r="CS93" s="71">
        <v>0</v>
      </c>
      <c r="CU93" s="70">
        <v>91</v>
      </c>
      <c r="CV93" s="70" t="s">
        <v>169</v>
      </c>
      <c r="CW93" s="71">
        <v>0</v>
      </c>
      <c r="CX93" s="71">
        <v>0</v>
      </c>
      <c r="CY93" s="71">
        <v>0</v>
      </c>
      <c r="CZ93" s="71">
        <v>0</v>
      </c>
      <c r="DB93" s="70">
        <v>91</v>
      </c>
      <c r="DC93" s="70" t="s">
        <v>169</v>
      </c>
      <c r="DD93" s="71">
        <v>0</v>
      </c>
      <c r="DE93" s="71">
        <v>0</v>
      </c>
      <c r="DF93" s="71">
        <v>0</v>
      </c>
      <c r="DG93" s="71">
        <v>0</v>
      </c>
      <c r="DI93" s="70">
        <v>91</v>
      </c>
      <c r="DJ93" s="70" t="s">
        <v>169</v>
      </c>
      <c r="DK93" s="71">
        <v>0</v>
      </c>
      <c r="DL93" s="71">
        <v>0</v>
      </c>
      <c r="DM93" s="71">
        <v>0</v>
      </c>
      <c r="DN93" s="71">
        <v>0</v>
      </c>
      <c r="DP93" s="70">
        <v>91</v>
      </c>
      <c r="DQ93" s="70" t="s">
        <v>169</v>
      </c>
      <c r="DR93" s="71">
        <v>0</v>
      </c>
      <c r="DS93" s="71">
        <v>0</v>
      </c>
      <c r="DT93" s="71">
        <v>0</v>
      </c>
      <c r="DU93" s="71">
        <v>0</v>
      </c>
      <c r="DW93" s="70">
        <v>91</v>
      </c>
      <c r="DX93" s="70" t="s">
        <v>169</v>
      </c>
      <c r="DY93" s="71">
        <v>0</v>
      </c>
      <c r="DZ93" s="71">
        <v>0</v>
      </c>
      <c r="EA93" s="71">
        <v>0</v>
      </c>
      <c r="EB93" s="71">
        <v>0</v>
      </c>
    </row>
    <row r="94" spans="1:132" x14ac:dyDescent="0.35">
      <c r="A94" s="70">
        <v>92</v>
      </c>
      <c r="B94" s="70" t="s">
        <v>170</v>
      </c>
      <c r="C94" s="71">
        <v>0</v>
      </c>
      <c r="D94" s="71">
        <v>0</v>
      </c>
      <c r="E94" s="71">
        <v>0</v>
      </c>
      <c r="F94" s="71">
        <v>0</v>
      </c>
      <c r="H94" s="70">
        <v>92</v>
      </c>
      <c r="I94" s="70" t="s">
        <v>170</v>
      </c>
      <c r="J94" s="75">
        <v>0</v>
      </c>
      <c r="K94" s="71">
        <v>0</v>
      </c>
      <c r="L94" s="71">
        <v>0</v>
      </c>
      <c r="M94" s="71">
        <v>0</v>
      </c>
      <c r="O94" s="70">
        <v>92</v>
      </c>
      <c r="P94" s="70" t="s">
        <v>170</v>
      </c>
      <c r="Q94" s="75">
        <v>0</v>
      </c>
      <c r="R94" s="71">
        <v>0</v>
      </c>
      <c r="S94" s="71">
        <v>0</v>
      </c>
      <c r="T94" s="71">
        <v>0</v>
      </c>
      <c r="V94" s="70">
        <v>92</v>
      </c>
      <c r="W94" s="70" t="s">
        <v>170</v>
      </c>
      <c r="X94" s="71">
        <v>0</v>
      </c>
      <c r="Y94" s="71">
        <v>0</v>
      </c>
      <c r="Z94" s="71">
        <v>0</v>
      </c>
      <c r="AA94" s="71">
        <v>0</v>
      </c>
      <c r="AC94" s="70">
        <v>92</v>
      </c>
      <c r="AD94" s="70" t="s">
        <v>170</v>
      </c>
      <c r="AE94" s="71">
        <v>0</v>
      </c>
      <c r="AF94" s="71">
        <v>0</v>
      </c>
      <c r="AG94" s="71">
        <v>0</v>
      </c>
      <c r="AH94" s="71">
        <v>0</v>
      </c>
      <c r="AJ94" s="70">
        <v>92</v>
      </c>
      <c r="AK94" s="70" t="s">
        <v>170</v>
      </c>
      <c r="AL94" s="71">
        <v>0</v>
      </c>
      <c r="AM94" s="71">
        <v>0</v>
      </c>
      <c r="AN94" s="71">
        <v>0</v>
      </c>
      <c r="AO94" s="71">
        <v>0</v>
      </c>
      <c r="AQ94" s="70">
        <v>92</v>
      </c>
      <c r="AR94" s="70" t="s">
        <v>170</v>
      </c>
      <c r="AS94" s="71">
        <v>0</v>
      </c>
      <c r="AT94" s="71">
        <v>0</v>
      </c>
      <c r="AU94" s="71">
        <v>0</v>
      </c>
      <c r="AV94" s="71">
        <v>0</v>
      </c>
      <c r="AX94" s="70">
        <v>92</v>
      </c>
      <c r="AY94" s="70" t="s">
        <v>170</v>
      </c>
      <c r="AZ94" s="71">
        <v>0</v>
      </c>
      <c r="BA94" s="71">
        <v>0</v>
      </c>
      <c r="BB94" s="71">
        <v>0</v>
      </c>
      <c r="BC94" s="71">
        <v>0</v>
      </c>
      <c r="BE94" s="70">
        <v>92</v>
      </c>
      <c r="BF94" s="70" t="s">
        <v>170</v>
      </c>
      <c r="BG94" s="71">
        <v>0</v>
      </c>
      <c r="BH94" s="71">
        <v>0</v>
      </c>
      <c r="BI94" s="71">
        <v>0</v>
      </c>
      <c r="BJ94" s="71">
        <v>0</v>
      </c>
      <c r="BL94" s="70">
        <v>92</v>
      </c>
      <c r="BM94" s="70" t="s">
        <v>170</v>
      </c>
      <c r="BN94" s="71">
        <v>0</v>
      </c>
      <c r="BO94" s="71">
        <v>0</v>
      </c>
      <c r="BP94" s="71">
        <v>0</v>
      </c>
      <c r="BQ94" s="71">
        <v>0</v>
      </c>
      <c r="BS94" s="70">
        <v>92</v>
      </c>
      <c r="BT94" s="70" t="s">
        <v>170</v>
      </c>
      <c r="BU94" s="71">
        <v>0</v>
      </c>
      <c r="BV94" s="71">
        <v>0</v>
      </c>
      <c r="BW94" s="71">
        <v>0</v>
      </c>
      <c r="BX94" s="71">
        <v>0</v>
      </c>
      <c r="BZ94" s="70">
        <v>92</v>
      </c>
      <c r="CA94" s="70" t="s">
        <v>170</v>
      </c>
      <c r="CB94" s="71">
        <v>0</v>
      </c>
      <c r="CC94" s="71">
        <v>0</v>
      </c>
      <c r="CD94" s="71">
        <v>0</v>
      </c>
      <c r="CE94" s="71">
        <v>0</v>
      </c>
      <c r="CG94" s="70">
        <v>92</v>
      </c>
      <c r="CH94" s="70" t="s">
        <v>170</v>
      </c>
      <c r="CI94" s="71">
        <v>0</v>
      </c>
      <c r="CJ94" s="71">
        <v>0</v>
      </c>
      <c r="CK94" s="71">
        <v>0</v>
      </c>
      <c r="CL94" s="71">
        <v>0</v>
      </c>
      <c r="CN94" s="70">
        <v>92</v>
      </c>
      <c r="CO94" s="70" t="s">
        <v>170</v>
      </c>
      <c r="CP94" s="71">
        <v>0</v>
      </c>
      <c r="CQ94" s="71">
        <v>0</v>
      </c>
      <c r="CR94" s="71">
        <v>0</v>
      </c>
      <c r="CS94" s="71">
        <v>0</v>
      </c>
      <c r="CU94" s="70">
        <v>92</v>
      </c>
      <c r="CV94" s="70" t="s">
        <v>170</v>
      </c>
      <c r="CW94" s="71">
        <v>0</v>
      </c>
      <c r="CX94" s="71">
        <v>0</v>
      </c>
      <c r="CY94" s="71">
        <v>0</v>
      </c>
      <c r="CZ94" s="71">
        <v>0</v>
      </c>
      <c r="DB94" s="70">
        <v>92</v>
      </c>
      <c r="DC94" s="70" t="s">
        <v>170</v>
      </c>
      <c r="DD94" s="71">
        <v>0</v>
      </c>
      <c r="DE94" s="71">
        <v>0</v>
      </c>
      <c r="DF94" s="71">
        <v>0</v>
      </c>
      <c r="DG94" s="71">
        <v>0</v>
      </c>
      <c r="DI94" s="70">
        <v>92</v>
      </c>
      <c r="DJ94" s="70" t="s">
        <v>170</v>
      </c>
      <c r="DK94" s="71">
        <v>0</v>
      </c>
      <c r="DL94" s="71">
        <v>0</v>
      </c>
      <c r="DM94" s="71">
        <v>0</v>
      </c>
      <c r="DN94" s="71">
        <v>0</v>
      </c>
      <c r="DP94" s="70">
        <v>92</v>
      </c>
      <c r="DQ94" s="70" t="s">
        <v>170</v>
      </c>
      <c r="DR94" s="71">
        <v>0</v>
      </c>
      <c r="DS94" s="71">
        <v>0</v>
      </c>
      <c r="DT94" s="71">
        <v>0</v>
      </c>
      <c r="DU94" s="71">
        <v>0</v>
      </c>
      <c r="DW94" s="70">
        <v>92</v>
      </c>
      <c r="DX94" s="70" t="s">
        <v>170</v>
      </c>
      <c r="DY94" s="71">
        <v>0</v>
      </c>
      <c r="DZ94" s="71">
        <v>0</v>
      </c>
      <c r="EA94" s="71">
        <v>0</v>
      </c>
      <c r="EB94" s="71">
        <v>0</v>
      </c>
    </row>
    <row r="95" spans="1:132" x14ac:dyDescent="0.35">
      <c r="A95" s="70">
        <v>93</v>
      </c>
      <c r="B95" s="70" t="s">
        <v>171</v>
      </c>
      <c r="C95" s="71">
        <v>0</v>
      </c>
      <c r="D95" s="71">
        <v>0.65677792445851102</v>
      </c>
      <c r="E95" s="71">
        <v>8.7401566525943402</v>
      </c>
      <c r="F95" s="71">
        <v>9.3969345770528498</v>
      </c>
      <c r="H95" s="70">
        <v>93</v>
      </c>
      <c r="I95" s="70" t="s">
        <v>171</v>
      </c>
      <c r="J95" s="75">
        <v>0</v>
      </c>
      <c r="K95" s="71">
        <v>7.5998840319846597</v>
      </c>
      <c r="L95" s="71">
        <v>157.390898744194</v>
      </c>
      <c r="M95" s="71">
        <v>164.990782776179</v>
      </c>
      <c r="O95" s="70">
        <v>93</v>
      </c>
      <c r="P95" s="70" t="s">
        <v>171</v>
      </c>
      <c r="Q95" s="75">
        <v>0</v>
      </c>
      <c r="R95" s="71">
        <v>179.31904200169001</v>
      </c>
      <c r="S95" s="71">
        <v>295.12014685542698</v>
      </c>
      <c r="T95" s="71">
        <v>474.43918885711702</v>
      </c>
      <c r="V95" s="70">
        <v>93</v>
      </c>
      <c r="W95" s="70" t="s">
        <v>171</v>
      </c>
      <c r="X95" s="71">
        <v>0</v>
      </c>
      <c r="Y95" s="71">
        <v>4.8905410492494097</v>
      </c>
      <c r="Z95" s="71">
        <v>100.271698081499</v>
      </c>
      <c r="AA95" s="71">
        <v>105.162239130749</v>
      </c>
      <c r="AC95" s="70">
        <v>93</v>
      </c>
      <c r="AD95" s="70" t="s">
        <v>171</v>
      </c>
      <c r="AE95" s="71">
        <v>0</v>
      </c>
      <c r="AF95" s="71">
        <v>213.33300989931101</v>
      </c>
      <c r="AG95" s="71">
        <v>53.894318828770103</v>
      </c>
      <c r="AH95" s="71">
        <v>267.22732872808098</v>
      </c>
      <c r="AJ95" s="70">
        <v>93</v>
      </c>
      <c r="AK95" s="70" t="s">
        <v>171</v>
      </c>
      <c r="AL95" s="71">
        <v>0</v>
      </c>
      <c r="AM95" s="71">
        <v>4.6555189568789498E-2</v>
      </c>
      <c r="AN95" s="71">
        <v>0.96306372384601402</v>
      </c>
      <c r="AO95" s="71">
        <v>1.0096189134147999</v>
      </c>
      <c r="AQ95" s="70">
        <v>93</v>
      </c>
      <c r="AR95" s="70" t="s">
        <v>171</v>
      </c>
      <c r="AS95" s="71">
        <v>0</v>
      </c>
      <c r="AT95" s="71">
        <v>0.104995022378289</v>
      </c>
      <c r="AU95" s="71">
        <v>1.57385611832775</v>
      </c>
      <c r="AV95" s="71">
        <v>1.67885114070604</v>
      </c>
      <c r="AX95" s="70">
        <v>93</v>
      </c>
      <c r="AY95" s="70" t="s">
        <v>171</v>
      </c>
      <c r="AZ95" s="71">
        <v>0</v>
      </c>
      <c r="BA95" s="71">
        <v>4.6555189568789498E-2</v>
      </c>
      <c r="BB95" s="71">
        <v>0.96306372384601402</v>
      </c>
      <c r="BC95" s="71">
        <v>1.0096189134147999</v>
      </c>
      <c r="BE95" s="70">
        <v>93</v>
      </c>
      <c r="BF95" s="70" t="s">
        <v>171</v>
      </c>
      <c r="BG95" s="71">
        <v>0</v>
      </c>
      <c r="BH95" s="71">
        <v>0.104995022378289</v>
      </c>
      <c r="BI95" s="71">
        <v>1.57385611832775</v>
      </c>
      <c r="BJ95" s="71">
        <v>1.67885114070604</v>
      </c>
      <c r="BL95" s="70">
        <v>93</v>
      </c>
      <c r="BM95" s="70" t="s">
        <v>171</v>
      </c>
      <c r="BN95" s="71">
        <v>0</v>
      </c>
      <c r="BO95" s="71">
        <v>9.4801270814960995E-2</v>
      </c>
      <c r="BP95" s="71">
        <v>1.9611060709244299</v>
      </c>
      <c r="BQ95" s="71">
        <v>2.05590734173939</v>
      </c>
      <c r="BS95" s="70">
        <v>93</v>
      </c>
      <c r="BT95" s="70" t="s">
        <v>171</v>
      </c>
      <c r="BU95" s="71">
        <v>0</v>
      </c>
      <c r="BV95" s="71">
        <v>17.107788354918199</v>
      </c>
      <c r="BW95" s="71">
        <v>2.5493456054168502</v>
      </c>
      <c r="BX95" s="71">
        <v>19.657133960335099</v>
      </c>
      <c r="BZ95" s="70">
        <v>93</v>
      </c>
      <c r="CA95" s="70" t="s">
        <v>171</v>
      </c>
      <c r="CB95" s="71">
        <v>0</v>
      </c>
      <c r="CC95" s="71">
        <v>0.18902869987516199</v>
      </c>
      <c r="CD95" s="71">
        <v>3.9165179986692298</v>
      </c>
      <c r="CE95" s="71">
        <v>4.1055466985443898</v>
      </c>
      <c r="CG95" s="70">
        <v>93</v>
      </c>
      <c r="CH95" s="70" t="s">
        <v>171</v>
      </c>
      <c r="CI95" s="71">
        <v>0</v>
      </c>
      <c r="CJ95" s="71">
        <v>27.592340418534999</v>
      </c>
      <c r="CK95" s="71">
        <v>8.10026317799597</v>
      </c>
      <c r="CL95" s="71">
        <v>35.692603596530901</v>
      </c>
      <c r="CN95" s="70">
        <v>93</v>
      </c>
      <c r="CO95" s="70" t="s">
        <v>171</v>
      </c>
      <c r="CP95" s="71">
        <v>0</v>
      </c>
      <c r="CQ95" s="71">
        <v>3.9268412285067299E-2</v>
      </c>
      <c r="CR95" s="71">
        <v>0.81232583767912603</v>
      </c>
      <c r="CS95" s="71">
        <v>0.85159424996419297</v>
      </c>
      <c r="CU95" s="70">
        <v>93</v>
      </c>
      <c r="CV95" s="70" t="s">
        <v>171</v>
      </c>
      <c r="CW95" s="71">
        <v>0</v>
      </c>
      <c r="CX95" s="71">
        <v>8.5378778680864603E-2</v>
      </c>
      <c r="CY95" s="71">
        <v>1.3489391165672999</v>
      </c>
      <c r="CZ95" s="71">
        <v>1.4343178952481701</v>
      </c>
      <c r="DB95" s="70">
        <v>93</v>
      </c>
      <c r="DC95" s="70" t="s">
        <v>171</v>
      </c>
      <c r="DD95" s="71">
        <v>0</v>
      </c>
      <c r="DE95" s="71">
        <v>0.139070629545227</v>
      </c>
      <c r="DF95" s="71">
        <v>3.7013039108085501</v>
      </c>
      <c r="DG95" s="71">
        <v>3.8403745403537801</v>
      </c>
      <c r="DI95" s="70">
        <v>93</v>
      </c>
      <c r="DJ95" s="70" t="s">
        <v>171</v>
      </c>
      <c r="DK95" s="71">
        <v>0</v>
      </c>
      <c r="DL95" s="71">
        <v>0.32278491884308402</v>
      </c>
      <c r="DM95" s="71">
        <v>4.9212554039585497</v>
      </c>
      <c r="DN95" s="71">
        <v>5.2440403228016299</v>
      </c>
      <c r="DP95" s="70">
        <v>93</v>
      </c>
      <c r="DQ95" s="70" t="s">
        <v>171</v>
      </c>
      <c r="DR95" s="71">
        <v>0</v>
      </c>
      <c r="DS95" s="71">
        <v>0.107004467804461</v>
      </c>
      <c r="DT95" s="71">
        <v>2.2135474516682101</v>
      </c>
      <c r="DU95" s="71">
        <v>2.32055191947267</v>
      </c>
      <c r="DW95" s="70">
        <v>93</v>
      </c>
      <c r="DX95" s="70" t="s">
        <v>171</v>
      </c>
      <c r="DY95" s="71">
        <v>0</v>
      </c>
      <c r="DZ95" s="71">
        <v>0.65075458738570002</v>
      </c>
      <c r="EA95" s="71">
        <v>3.8648150809960802</v>
      </c>
      <c r="EB95" s="71">
        <v>4.5155696683817803</v>
      </c>
    </row>
    <row r="96" spans="1:132" x14ac:dyDescent="0.35">
      <c r="A96" s="70">
        <v>94</v>
      </c>
      <c r="B96" s="70" t="s">
        <v>172</v>
      </c>
      <c r="C96" s="71">
        <v>0</v>
      </c>
      <c r="D96" s="71">
        <v>0.92666253630111395</v>
      </c>
      <c r="E96" s="71">
        <v>63.513262181229997</v>
      </c>
      <c r="F96" s="71">
        <v>64.439924717531099</v>
      </c>
      <c r="H96" s="70">
        <v>94</v>
      </c>
      <c r="I96" s="70" t="s">
        <v>172</v>
      </c>
      <c r="J96" s="75">
        <v>0</v>
      </c>
      <c r="K96" s="71">
        <v>10.425978904430799</v>
      </c>
      <c r="L96" s="71">
        <v>1144.71761269493</v>
      </c>
      <c r="M96" s="71">
        <v>1155.14359159936</v>
      </c>
      <c r="O96" s="70">
        <v>94</v>
      </c>
      <c r="P96" s="70" t="s">
        <v>172</v>
      </c>
      <c r="Q96" s="75">
        <v>0</v>
      </c>
      <c r="R96" s="71">
        <v>283.57340224916402</v>
      </c>
      <c r="S96" s="71">
        <v>2150.5453647550398</v>
      </c>
      <c r="T96" s="71">
        <v>2434.1187670042</v>
      </c>
      <c r="V96" s="70">
        <v>94</v>
      </c>
      <c r="W96" s="70" t="s">
        <v>172</v>
      </c>
      <c r="X96" s="71">
        <v>0</v>
      </c>
      <c r="Y96" s="71">
        <v>6.7758827301802498</v>
      </c>
      <c r="Z96" s="71">
        <v>728.81785874969898</v>
      </c>
      <c r="AA96" s="71">
        <v>735.59374147987899</v>
      </c>
      <c r="AC96" s="70">
        <v>94</v>
      </c>
      <c r="AD96" s="70" t="s">
        <v>172</v>
      </c>
      <c r="AE96" s="71">
        <v>0</v>
      </c>
      <c r="AF96" s="71">
        <v>332.21604639391302</v>
      </c>
      <c r="AG96" s="71">
        <v>392.88284131511602</v>
      </c>
      <c r="AH96" s="71">
        <v>725.09888770902899</v>
      </c>
      <c r="AJ96" s="70">
        <v>94</v>
      </c>
      <c r="AK96" s="70" t="s">
        <v>172</v>
      </c>
      <c r="AL96" s="71">
        <v>0</v>
      </c>
      <c r="AM96" s="71">
        <v>6.3791673082856201E-2</v>
      </c>
      <c r="AN96" s="71">
        <v>7.0085351794471897</v>
      </c>
      <c r="AO96" s="71">
        <v>7.0723268525300496</v>
      </c>
      <c r="AQ96" s="70">
        <v>94</v>
      </c>
      <c r="AR96" s="70" t="s">
        <v>172</v>
      </c>
      <c r="AS96" s="71">
        <v>0</v>
      </c>
      <c r="AT96" s="71">
        <v>0.149334437353907</v>
      </c>
      <c r="AU96" s="71">
        <v>11.453345992792199</v>
      </c>
      <c r="AV96" s="71">
        <v>11.6026804301461</v>
      </c>
      <c r="AX96" s="70">
        <v>94</v>
      </c>
      <c r="AY96" s="70" t="s">
        <v>172</v>
      </c>
      <c r="AZ96" s="71">
        <v>0</v>
      </c>
      <c r="BA96" s="71">
        <v>6.3791673082856201E-2</v>
      </c>
      <c r="BB96" s="71">
        <v>7.0085351794471897</v>
      </c>
      <c r="BC96" s="71">
        <v>7.0723268525300496</v>
      </c>
      <c r="BE96" s="70">
        <v>94</v>
      </c>
      <c r="BF96" s="70" t="s">
        <v>172</v>
      </c>
      <c r="BG96" s="71">
        <v>0</v>
      </c>
      <c r="BH96" s="71">
        <v>0.149334437353907</v>
      </c>
      <c r="BI96" s="71">
        <v>11.453345992792199</v>
      </c>
      <c r="BJ96" s="71">
        <v>11.6026804301461</v>
      </c>
      <c r="BL96" s="70">
        <v>94</v>
      </c>
      <c r="BM96" s="70" t="s">
        <v>172</v>
      </c>
      <c r="BN96" s="71">
        <v>0</v>
      </c>
      <c r="BO96" s="71">
        <v>0.129900269587164</v>
      </c>
      <c r="BP96" s="71">
        <v>14.2716214393503</v>
      </c>
      <c r="BQ96" s="71">
        <v>14.4015217089375</v>
      </c>
      <c r="BS96" s="70">
        <v>94</v>
      </c>
      <c r="BT96" s="70" t="s">
        <v>172</v>
      </c>
      <c r="BU96" s="71">
        <v>0</v>
      </c>
      <c r="BV96" s="71">
        <v>20.547679085598102</v>
      </c>
      <c r="BW96" s="71">
        <v>18.563394686536199</v>
      </c>
      <c r="BX96" s="71">
        <v>39.111073772134297</v>
      </c>
      <c r="BZ96" s="70">
        <v>94</v>
      </c>
      <c r="CA96" s="70" t="s">
        <v>172</v>
      </c>
      <c r="CB96" s="71">
        <v>0</v>
      </c>
      <c r="CC96" s="71">
        <v>0.25944720421053502</v>
      </c>
      <c r="CD96" s="71">
        <v>28.478339812092699</v>
      </c>
      <c r="CE96" s="71">
        <v>28.737787016303301</v>
      </c>
      <c r="CG96" s="70">
        <v>94</v>
      </c>
      <c r="CH96" s="70" t="s">
        <v>172</v>
      </c>
      <c r="CI96" s="71">
        <v>0</v>
      </c>
      <c r="CJ96" s="71">
        <v>41.141981052791699</v>
      </c>
      <c r="CK96" s="71">
        <v>59.046414808690301</v>
      </c>
      <c r="CL96" s="71">
        <v>100.18839586148199</v>
      </c>
      <c r="CN96" s="70">
        <v>94</v>
      </c>
      <c r="CO96" s="70" t="s">
        <v>172</v>
      </c>
      <c r="CP96" s="71">
        <v>0</v>
      </c>
      <c r="CQ96" s="71">
        <v>5.3807056574658903E-2</v>
      </c>
      <c r="CR96" s="71">
        <v>5.9115654235340704</v>
      </c>
      <c r="CS96" s="71">
        <v>5.96537248010873</v>
      </c>
      <c r="CU96" s="70">
        <v>94</v>
      </c>
      <c r="CV96" s="70" t="s">
        <v>172</v>
      </c>
      <c r="CW96" s="71">
        <v>0</v>
      </c>
      <c r="CX96" s="71">
        <v>0.12156717673489099</v>
      </c>
      <c r="CY96" s="71">
        <v>9.8181180433753195</v>
      </c>
      <c r="CZ96" s="71">
        <v>9.9396852201102099</v>
      </c>
      <c r="DB96" s="70">
        <v>94</v>
      </c>
      <c r="DC96" s="70" t="s">
        <v>172</v>
      </c>
      <c r="DD96" s="71">
        <v>0</v>
      </c>
      <c r="DE96" s="71">
        <v>0.18972142080600499</v>
      </c>
      <c r="DF96" s="71">
        <v>26.881375809232601</v>
      </c>
      <c r="DG96" s="71">
        <v>27.0710972300386</v>
      </c>
      <c r="DI96" s="70">
        <v>94</v>
      </c>
      <c r="DJ96" s="70" t="s">
        <v>172</v>
      </c>
      <c r="DK96" s="71">
        <v>0</v>
      </c>
      <c r="DL96" s="71">
        <v>0.45930748023325602</v>
      </c>
      <c r="DM96" s="71">
        <v>35.812557225931002</v>
      </c>
      <c r="DN96" s="71">
        <v>36.271864706164202</v>
      </c>
      <c r="DP96" s="70">
        <v>94</v>
      </c>
      <c r="DQ96" s="70" t="s">
        <v>172</v>
      </c>
      <c r="DR96" s="71">
        <v>0</v>
      </c>
      <c r="DS96" s="71">
        <v>0.14662154943008299</v>
      </c>
      <c r="DT96" s="71">
        <v>16.108721367302699</v>
      </c>
      <c r="DU96" s="71">
        <v>16.255342916732801</v>
      </c>
      <c r="DW96" s="70">
        <v>94</v>
      </c>
      <c r="DX96" s="70" t="s">
        <v>172</v>
      </c>
      <c r="DY96" s="71">
        <v>0</v>
      </c>
      <c r="DZ96" s="71">
        <v>0.89914466728457798</v>
      </c>
      <c r="EA96" s="71">
        <v>28.137826182643799</v>
      </c>
      <c r="EB96" s="71">
        <v>29.036970849928299</v>
      </c>
    </row>
    <row r="97" spans="1:132" x14ac:dyDescent="0.35">
      <c r="A97" s="70">
        <v>95</v>
      </c>
      <c r="B97" s="70" t="s">
        <v>173</v>
      </c>
      <c r="C97" s="71">
        <v>0</v>
      </c>
      <c r="D97" s="71">
        <v>1.19383010091726E-2</v>
      </c>
      <c r="E97" s="71">
        <v>0.83674730019599697</v>
      </c>
      <c r="F97" s="71">
        <v>0.848685601205169</v>
      </c>
      <c r="H97" s="70">
        <v>95</v>
      </c>
      <c r="I97" s="70" t="s">
        <v>173</v>
      </c>
      <c r="J97" s="75">
        <v>0</v>
      </c>
      <c r="K97" s="71">
        <v>0.13472581059260599</v>
      </c>
      <c r="L97" s="71">
        <v>15.0810843173631</v>
      </c>
      <c r="M97" s="71">
        <v>15.215810127955701</v>
      </c>
      <c r="O97" s="70">
        <v>95</v>
      </c>
      <c r="P97" s="70" t="s">
        <v>173</v>
      </c>
      <c r="Q97" s="75">
        <v>0</v>
      </c>
      <c r="R97" s="71">
        <v>3.59156016231496</v>
      </c>
      <c r="S97" s="71">
        <v>28.332987527152699</v>
      </c>
      <c r="T97" s="71">
        <v>31.924547689467701</v>
      </c>
      <c r="V97" s="70">
        <v>95</v>
      </c>
      <c r="W97" s="70" t="s">
        <v>173</v>
      </c>
      <c r="X97" s="71">
        <v>0</v>
      </c>
      <c r="Y97" s="71">
        <v>8.7930830360831699E-2</v>
      </c>
      <c r="Z97" s="71">
        <v>9.6017414143023405</v>
      </c>
      <c r="AA97" s="71">
        <v>9.6896722446631696</v>
      </c>
      <c r="AC97" s="70">
        <v>95</v>
      </c>
      <c r="AD97" s="70" t="s">
        <v>173</v>
      </c>
      <c r="AE97" s="71">
        <v>0</v>
      </c>
      <c r="AF97" s="71">
        <v>4.3893210614317599</v>
      </c>
      <c r="AG97" s="71">
        <v>5.1761729769140903</v>
      </c>
      <c r="AH97" s="71">
        <v>9.5654940383458502</v>
      </c>
      <c r="AJ97" s="70">
        <v>95</v>
      </c>
      <c r="AK97" s="70" t="s">
        <v>173</v>
      </c>
      <c r="AL97" s="71">
        <v>0</v>
      </c>
      <c r="AM97" s="71">
        <v>8.2317651966339902E-4</v>
      </c>
      <c r="AN97" s="71">
        <v>9.2334580105331604E-2</v>
      </c>
      <c r="AO97" s="71">
        <v>9.3157756624994995E-2</v>
      </c>
      <c r="AQ97" s="70">
        <v>95</v>
      </c>
      <c r="AR97" s="70" t="s">
        <v>173</v>
      </c>
      <c r="AS97" s="71">
        <v>0</v>
      </c>
      <c r="AT97" s="71">
        <v>1.9123646962852E-3</v>
      </c>
      <c r="AU97" s="71">
        <v>0.15089312233715499</v>
      </c>
      <c r="AV97" s="71">
        <v>0.15280548703344099</v>
      </c>
      <c r="AX97" s="70">
        <v>95</v>
      </c>
      <c r="AY97" s="70" t="s">
        <v>173</v>
      </c>
      <c r="AZ97" s="71">
        <v>0</v>
      </c>
      <c r="BA97" s="71">
        <v>8.2317651966339902E-4</v>
      </c>
      <c r="BB97" s="71">
        <v>9.2334580105331604E-2</v>
      </c>
      <c r="BC97" s="71">
        <v>9.3157756624994995E-2</v>
      </c>
      <c r="BE97" s="70">
        <v>95</v>
      </c>
      <c r="BF97" s="70" t="s">
        <v>173</v>
      </c>
      <c r="BG97" s="71">
        <v>0</v>
      </c>
      <c r="BH97" s="71">
        <v>1.9123646962852E-3</v>
      </c>
      <c r="BI97" s="71">
        <v>0.15089312233715499</v>
      </c>
      <c r="BJ97" s="71">
        <v>0.15280548703344099</v>
      </c>
      <c r="BL97" s="70">
        <v>95</v>
      </c>
      <c r="BM97" s="70" t="s">
        <v>173</v>
      </c>
      <c r="BN97" s="71">
        <v>0</v>
      </c>
      <c r="BO97" s="71">
        <v>1.6762509376923101E-3</v>
      </c>
      <c r="BP97" s="71">
        <v>0.18802276642472401</v>
      </c>
      <c r="BQ97" s="71">
        <v>0.18969901736241601</v>
      </c>
      <c r="BS97" s="70">
        <v>95</v>
      </c>
      <c r="BT97" s="70" t="s">
        <v>173</v>
      </c>
      <c r="BU97" s="71">
        <v>0</v>
      </c>
      <c r="BV97" s="71">
        <v>0.263879590182232</v>
      </c>
      <c r="BW97" s="71">
        <v>0.24456678227893699</v>
      </c>
      <c r="BX97" s="71">
        <v>0.50844637246116997</v>
      </c>
      <c r="BZ97" s="70">
        <v>95</v>
      </c>
      <c r="CA97" s="70" t="s">
        <v>173</v>
      </c>
      <c r="CB97" s="71">
        <v>0</v>
      </c>
      <c r="CC97" s="71">
        <v>3.35452706764577E-3</v>
      </c>
      <c r="CD97" s="71">
        <v>0.37518690411087802</v>
      </c>
      <c r="CE97" s="71">
        <v>0.37854143117852401</v>
      </c>
      <c r="CG97" s="70">
        <v>95</v>
      </c>
      <c r="CH97" s="70" t="s">
        <v>173</v>
      </c>
      <c r="CI97" s="71">
        <v>0</v>
      </c>
      <c r="CJ97" s="71">
        <v>0.52398687324183402</v>
      </c>
      <c r="CK97" s="71">
        <v>0.777927201282408</v>
      </c>
      <c r="CL97" s="71">
        <v>1.3019140745242399</v>
      </c>
      <c r="CN97" s="70">
        <v>95</v>
      </c>
      <c r="CO97" s="70" t="s">
        <v>173</v>
      </c>
      <c r="CP97" s="71">
        <v>0</v>
      </c>
      <c r="CQ97" s="71">
        <v>6.9433365553729003E-4</v>
      </c>
      <c r="CR97" s="71">
        <v>7.7882452919394399E-2</v>
      </c>
      <c r="CS97" s="71">
        <v>7.8576786574931695E-2</v>
      </c>
      <c r="CU97" s="70">
        <v>95</v>
      </c>
      <c r="CV97" s="70" t="s">
        <v>173</v>
      </c>
      <c r="CW97" s="71">
        <v>0</v>
      </c>
      <c r="CX97" s="71">
        <v>1.5576672171799301E-3</v>
      </c>
      <c r="CY97" s="71">
        <v>0.12934990164399701</v>
      </c>
      <c r="CZ97" s="71">
        <v>0.13090756886117699</v>
      </c>
      <c r="DB97" s="70">
        <v>95</v>
      </c>
      <c r="DC97" s="70" t="s">
        <v>173</v>
      </c>
      <c r="DD97" s="71">
        <v>0</v>
      </c>
      <c r="DE97" s="71">
        <v>2.4671320111743101E-3</v>
      </c>
      <c r="DF97" s="71">
        <v>0.354142891219978</v>
      </c>
      <c r="DG97" s="71">
        <v>0.35661002323115198</v>
      </c>
      <c r="DI97" s="70">
        <v>95</v>
      </c>
      <c r="DJ97" s="70" t="s">
        <v>173</v>
      </c>
      <c r="DK97" s="71">
        <v>0</v>
      </c>
      <c r="DL97" s="71">
        <v>5.8791028165688696E-3</v>
      </c>
      <c r="DM97" s="71">
        <v>0.47181561155158402</v>
      </c>
      <c r="DN97" s="71">
        <v>0.47769471436815297</v>
      </c>
      <c r="DP97" s="70">
        <v>95</v>
      </c>
      <c r="DQ97" s="70" t="s">
        <v>173</v>
      </c>
      <c r="DR97" s="71">
        <v>0</v>
      </c>
      <c r="DS97" s="71">
        <v>1.8920246316591299E-3</v>
      </c>
      <c r="DT97" s="71">
        <v>0.21222580545011899</v>
      </c>
      <c r="DU97" s="71">
        <v>0.21411783008177801</v>
      </c>
      <c r="DW97" s="70">
        <v>95</v>
      </c>
      <c r="DX97" s="70" t="s">
        <v>173</v>
      </c>
      <c r="DY97" s="71">
        <v>0</v>
      </c>
      <c r="DZ97" s="71">
        <v>1.1499706358978099E-2</v>
      </c>
      <c r="EA97" s="71">
        <v>0.37070619578117198</v>
      </c>
      <c r="EB97" s="71">
        <v>0.38220590214014999</v>
      </c>
    </row>
    <row r="98" spans="1:132" x14ac:dyDescent="0.35">
      <c r="A98" s="70">
        <v>96</v>
      </c>
      <c r="B98" s="70" t="s">
        <v>174</v>
      </c>
      <c r="C98" s="71">
        <v>0</v>
      </c>
      <c r="D98" s="71">
        <v>0</v>
      </c>
      <c r="E98" s="71">
        <v>0</v>
      </c>
      <c r="F98" s="71">
        <v>0</v>
      </c>
      <c r="H98" s="70">
        <v>96</v>
      </c>
      <c r="I98" s="70" t="s">
        <v>174</v>
      </c>
      <c r="J98" s="75">
        <v>0</v>
      </c>
      <c r="K98" s="71">
        <v>0</v>
      </c>
      <c r="L98" s="71">
        <v>0</v>
      </c>
      <c r="M98" s="71">
        <v>0</v>
      </c>
      <c r="O98" s="70">
        <v>96</v>
      </c>
      <c r="P98" s="70" t="s">
        <v>174</v>
      </c>
      <c r="Q98" s="75">
        <v>0</v>
      </c>
      <c r="R98" s="71">
        <v>0</v>
      </c>
      <c r="S98" s="71">
        <v>0</v>
      </c>
      <c r="T98" s="71">
        <v>0</v>
      </c>
      <c r="V98" s="70">
        <v>96</v>
      </c>
      <c r="W98" s="70" t="s">
        <v>174</v>
      </c>
      <c r="X98" s="71">
        <v>0</v>
      </c>
      <c r="Y98" s="71">
        <v>0</v>
      </c>
      <c r="Z98" s="71">
        <v>0</v>
      </c>
      <c r="AA98" s="71">
        <v>0</v>
      </c>
      <c r="AC98" s="70">
        <v>96</v>
      </c>
      <c r="AD98" s="70" t="s">
        <v>174</v>
      </c>
      <c r="AE98" s="71">
        <v>0</v>
      </c>
      <c r="AF98" s="71">
        <v>0</v>
      </c>
      <c r="AG98" s="71">
        <v>0</v>
      </c>
      <c r="AH98" s="71">
        <v>0</v>
      </c>
      <c r="AJ98" s="70">
        <v>96</v>
      </c>
      <c r="AK98" s="70" t="s">
        <v>174</v>
      </c>
      <c r="AL98" s="71">
        <v>0</v>
      </c>
      <c r="AM98" s="71">
        <v>0</v>
      </c>
      <c r="AN98" s="71">
        <v>0</v>
      </c>
      <c r="AO98" s="71">
        <v>0</v>
      </c>
      <c r="AQ98" s="70">
        <v>96</v>
      </c>
      <c r="AR98" s="70" t="s">
        <v>174</v>
      </c>
      <c r="AS98" s="71">
        <v>0</v>
      </c>
      <c r="AT98" s="71">
        <v>0</v>
      </c>
      <c r="AU98" s="71">
        <v>0</v>
      </c>
      <c r="AV98" s="71">
        <v>0</v>
      </c>
      <c r="AX98" s="70">
        <v>96</v>
      </c>
      <c r="AY98" s="70" t="s">
        <v>174</v>
      </c>
      <c r="AZ98" s="71">
        <v>0</v>
      </c>
      <c r="BA98" s="71">
        <v>0</v>
      </c>
      <c r="BB98" s="71">
        <v>0</v>
      </c>
      <c r="BC98" s="71">
        <v>0</v>
      </c>
      <c r="BE98" s="70">
        <v>96</v>
      </c>
      <c r="BF98" s="70" t="s">
        <v>174</v>
      </c>
      <c r="BG98" s="71">
        <v>0</v>
      </c>
      <c r="BH98" s="71">
        <v>0</v>
      </c>
      <c r="BI98" s="71">
        <v>0</v>
      </c>
      <c r="BJ98" s="71">
        <v>0</v>
      </c>
      <c r="BL98" s="70">
        <v>96</v>
      </c>
      <c r="BM98" s="70" t="s">
        <v>174</v>
      </c>
      <c r="BN98" s="71">
        <v>0</v>
      </c>
      <c r="BO98" s="71">
        <v>0</v>
      </c>
      <c r="BP98" s="71">
        <v>0</v>
      </c>
      <c r="BQ98" s="71">
        <v>0</v>
      </c>
      <c r="BS98" s="70">
        <v>96</v>
      </c>
      <c r="BT98" s="70" t="s">
        <v>174</v>
      </c>
      <c r="BU98" s="71">
        <v>0</v>
      </c>
      <c r="BV98" s="71">
        <v>0</v>
      </c>
      <c r="BW98" s="71">
        <v>0</v>
      </c>
      <c r="BX98" s="71">
        <v>0</v>
      </c>
      <c r="BZ98" s="70">
        <v>96</v>
      </c>
      <c r="CA98" s="70" t="s">
        <v>174</v>
      </c>
      <c r="CB98" s="71">
        <v>0</v>
      </c>
      <c r="CC98" s="71">
        <v>0</v>
      </c>
      <c r="CD98" s="71">
        <v>0</v>
      </c>
      <c r="CE98" s="71">
        <v>0</v>
      </c>
      <c r="CG98" s="70">
        <v>96</v>
      </c>
      <c r="CH98" s="70" t="s">
        <v>174</v>
      </c>
      <c r="CI98" s="71">
        <v>0</v>
      </c>
      <c r="CJ98" s="71">
        <v>0</v>
      </c>
      <c r="CK98" s="71">
        <v>0</v>
      </c>
      <c r="CL98" s="71">
        <v>0</v>
      </c>
      <c r="CN98" s="70">
        <v>96</v>
      </c>
      <c r="CO98" s="70" t="s">
        <v>174</v>
      </c>
      <c r="CP98" s="71">
        <v>0</v>
      </c>
      <c r="CQ98" s="71">
        <v>0</v>
      </c>
      <c r="CR98" s="71">
        <v>0</v>
      </c>
      <c r="CS98" s="71">
        <v>0</v>
      </c>
      <c r="CU98" s="70">
        <v>96</v>
      </c>
      <c r="CV98" s="70" t="s">
        <v>174</v>
      </c>
      <c r="CW98" s="71">
        <v>0</v>
      </c>
      <c r="CX98" s="71">
        <v>0</v>
      </c>
      <c r="CY98" s="71">
        <v>0</v>
      </c>
      <c r="CZ98" s="71">
        <v>0</v>
      </c>
      <c r="DB98" s="70">
        <v>96</v>
      </c>
      <c r="DC98" s="70" t="s">
        <v>174</v>
      </c>
      <c r="DD98" s="71">
        <v>0</v>
      </c>
      <c r="DE98" s="71">
        <v>0</v>
      </c>
      <c r="DF98" s="71">
        <v>0</v>
      </c>
      <c r="DG98" s="71">
        <v>0</v>
      </c>
      <c r="DI98" s="70">
        <v>96</v>
      </c>
      <c r="DJ98" s="70" t="s">
        <v>174</v>
      </c>
      <c r="DK98" s="71">
        <v>0</v>
      </c>
      <c r="DL98" s="71">
        <v>0</v>
      </c>
      <c r="DM98" s="71">
        <v>0</v>
      </c>
      <c r="DN98" s="71">
        <v>0</v>
      </c>
      <c r="DP98" s="70">
        <v>96</v>
      </c>
      <c r="DQ98" s="70" t="s">
        <v>174</v>
      </c>
      <c r="DR98" s="71">
        <v>0</v>
      </c>
      <c r="DS98" s="71">
        <v>0</v>
      </c>
      <c r="DT98" s="71">
        <v>0</v>
      </c>
      <c r="DU98" s="71">
        <v>0</v>
      </c>
      <c r="DW98" s="70">
        <v>96</v>
      </c>
      <c r="DX98" s="70" t="s">
        <v>174</v>
      </c>
      <c r="DY98" s="71">
        <v>0</v>
      </c>
      <c r="DZ98" s="71">
        <v>0</v>
      </c>
      <c r="EA98" s="71">
        <v>0</v>
      </c>
      <c r="EB98" s="71">
        <v>0</v>
      </c>
    </row>
    <row r="99" spans="1:132" x14ac:dyDescent="0.35">
      <c r="A99" s="70">
        <v>97</v>
      </c>
      <c r="B99" s="70" t="s">
        <v>175</v>
      </c>
      <c r="C99" s="71">
        <v>0</v>
      </c>
      <c r="D99" s="71">
        <v>0.12936894568743401</v>
      </c>
      <c r="E99" s="71">
        <v>13.757922745722199</v>
      </c>
      <c r="F99" s="71">
        <v>13.8872916914097</v>
      </c>
      <c r="H99" s="70">
        <v>97</v>
      </c>
      <c r="I99" s="70" t="s">
        <v>175</v>
      </c>
      <c r="J99" s="75">
        <v>0</v>
      </c>
      <c r="K99" s="71">
        <v>1.46951535646956</v>
      </c>
      <c r="L99" s="71">
        <v>247.98180132766501</v>
      </c>
      <c r="M99" s="71">
        <v>249.45131668413401</v>
      </c>
      <c r="O99" s="70">
        <v>97</v>
      </c>
      <c r="P99" s="70" t="s">
        <v>175</v>
      </c>
      <c r="Q99" s="75">
        <v>0</v>
      </c>
      <c r="R99" s="71">
        <v>35.952742628922202</v>
      </c>
      <c r="S99" s="71">
        <v>465.95433034633101</v>
      </c>
      <c r="T99" s="71">
        <v>501.90707297525398</v>
      </c>
      <c r="V99" s="70">
        <v>97</v>
      </c>
      <c r="W99" s="70" t="s">
        <v>175</v>
      </c>
      <c r="X99" s="71">
        <v>0</v>
      </c>
      <c r="Y99" s="71">
        <v>0.95752397915800003</v>
      </c>
      <c r="Z99" s="71">
        <v>157.875917084717</v>
      </c>
      <c r="AA99" s="71">
        <v>158.833441063875</v>
      </c>
      <c r="AC99" s="70">
        <v>97</v>
      </c>
      <c r="AD99" s="70" t="s">
        <v>175</v>
      </c>
      <c r="AE99" s="71">
        <v>0</v>
      </c>
      <c r="AF99" s="71">
        <v>64.032630453834699</v>
      </c>
      <c r="AG99" s="71">
        <v>85.128074561904896</v>
      </c>
      <c r="AH99" s="71">
        <v>149.16070501574001</v>
      </c>
      <c r="AJ99" s="70">
        <v>97</v>
      </c>
      <c r="AK99" s="70" t="s">
        <v>175</v>
      </c>
      <c r="AL99" s="71">
        <v>0</v>
      </c>
      <c r="AM99" s="71">
        <v>8.9905280005070903E-3</v>
      </c>
      <c r="AN99" s="71">
        <v>1.5183471473418</v>
      </c>
      <c r="AO99" s="71">
        <v>1.52733767534231</v>
      </c>
      <c r="AQ99" s="70">
        <v>97</v>
      </c>
      <c r="AR99" s="70" t="s">
        <v>175</v>
      </c>
      <c r="AS99" s="71">
        <v>0</v>
      </c>
      <c r="AT99" s="71">
        <v>2.1332236191009098E-2</v>
      </c>
      <c r="AU99" s="71">
        <v>2.48127997012682</v>
      </c>
      <c r="AV99" s="71">
        <v>2.50261220631783</v>
      </c>
      <c r="AX99" s="70">
        <v>97</v>
      </c>
      <c r="AY99" s="70" t="s">
        <v>175</v>
      </c>
      <c r="AZ99" s="71">
        <v>0</v>
      </c>
      <c r="BA99" s="71">
        <v>8.9905280005070903E-3</v>
      </c>
      <c r="BB99" s="71">
        <v>1.5183471473418</v>
      </c>
      <c r="BC99" s="71">
        <v>1.52733767534231</v>
      </c>
      <c r="BE99" s="70">
        <v>97</v>
      </c>
      <c r="BF99" s="70" t="s">
        <v>175</v>
      </c>
      <c r="BG99" s="71">
        <v>0</v>
      </c>
      <c r="BH99" s="71">
        <v>2.1332236191009098E-2</v>
      </c>
      <c r="BI99" s="71">
        <v>2.48127997012682</v>
      </c>
      <c r="BJ99" s="71">
        <v>2.50261220631783</v>
      </c>
      <c r="BL99" s="70">
        <v>97</v>
      </c>
      <c r="BM99" s="70" t="s">
        <v>175</v>
      </c>
      <c r="BN99" s="71">
        <v>0</v>
      </c>
      <c r="BO99" s="71">
        <v>1.8307593366926202E-2</v>
      </c>
      <c r="BP99" s="71">
        <v>3.0918408976423</v>
      </c>
      <c r="BQ99" s="71">
        <v>3.1101484910092299</v>
      </c>
      <c r="BS99" s="70">
        <v>97</v>
      </c>
      <c r="BT99" s="70" t="s">
        <v>175</v>
      </c>
      <c r="BU99" s="71">
        <v>0</v>
      </c>
      <c r="BV99" s="71">
        <v>3.0572403691551102</v>
      </c>
      <c r="BW99" s="71">
        <v>4.0218312162069898</v>
      </c>
      <c r="BX99" s="71">
        <v>7.0790715853621</v>
      </c>
      <c r="BZ99" s="70">
        <v>97</v>
      </c>
      <c r="CA99" s="70" t="s">
        <v>175</v>
      </c>
      <c r="CB99" s="71">
        <v>0</v>
      </c>
      <c r="CC99" s="71">
        <v>3.6569675538930799E-2</v>
      </c>
      <c r="CD99" s="71">
        <v>6.1691724539217203</v>
      </c>
      <c r="CE99" s="71">
        <v>6.2057421294606501</v>
      </c>
      <c r="CG99" s="70">
        <v>97</v>
      </c>
      <c r="CH99" s="70" t="s">
        <v>175</v>
      </c>
      <c r="CI99" s="71">
        <v>0</v>
      </c>
      <c r="CJ99" s="71">
        <v>5.6293122965233602</v>
      </c>
      <c r="CK99" s="71">
        <v>12.793843110139999</v>
      </c>
      <c r="CL99" s="71">
        <v>18.423155406663302</v>
      </c>
      <c r="CN99" s="70">
        <v>97</v>
      </c>
      <c r="CO99" s="70" t="s">
        <v>175</v>
      </c>
      <c r="CP99" s="71">
        <v>0</v>
      </c>
      <c r="CQ99" s="71">
        <v>7.5833384732050101E-3</v>
      </c>
      <c r="CR99" s="71">
        <v>1.2806967886056</v>
      </c>
      <c r="CS99" s="71">
        <v>1.2882801270788</v>
      </c>
      <c r="CU99" s="70">
        <v>97</v>
      </c>
      <c r="CV99" s="70" t="s">
        <v>175</v>
      </c>
      <c r="CW99" s="71">
        <v>0</v>
      </c>
      <c r="CX99" s="71">
        <v>1.7607287415907402E-2</v>
      </c>
      <c r="CY99" s="71">
        <v>2.1270499411431798</v>
      </c>
      <c r="CZ99" s="71">
        <v>2.1446572285590801</v>
      </c>
      <c r="DB99" s="70">
        <v>97</v>
      </c>
      <c r="DC99" s="70" t="s">
        <v>175</v>
      </c>
      <c r="DD99" s="71">
        <v>0</v>
      </c>
      <c r="DE99" s="71">
        <v>2.6909713343375101E-2</v>
      </c>
      <c r="DF99" s="71">
        <v>5.8226136543975198</v>
      </c>
      <c r="DG99" s="71">
        <v>5.8495233677409004</v>
      </c>
      <c r="DI99" s="70">
        <v>97</v>
      </c>
      <c r="DJ99" s="70" t="s">
        <v>175</v>
      </c>
      <c r="DK99" s="71">
        <v>0</v>
      </c>
      <c r="DL99" s="71">
        <v>6.5940070440097906E-2</v>
      </c>
      <c r="DM99" s="71">
        <v>7.7585046227629704</v>
      </c>
      <c r="DN99" s="71">
        <v>7.8244446932030698</v>
      </c>
      <c r="DP99" s="70">
        <v>97</v>
      </c>
      <c r="DQ99" s="70" t="s">
        <v>175</v>
      </c>
      <c r="DR99" s="71">
        <v>0</v>
      </c>
      <c r="DS99" s="71">
        <v>2.06642196688702E-2</v>
      </c>
      <c r="DT99" s="71">
        <v>3.4898349668121602</v>
      </c>
      <c r="DU99" s="71">
        <v>3.51049918648103</v>
      </c>
      <c r="DW99" s="70">
        <v>97</v>
      </c>
      <c r="DX99" s="70" t="s">
        <v>175</v>
      </c>
      <c r="DY99" s="71">
        <v>0</v>
      </c>
      <c r="DZ99" s="71">
        <v>0.12782435911572501</v>
      </c>
      <c r="EA99" s="71">
        <v>6.0960860433002297</v>
      </c>
      <c r="EB99" s="71">
        <v>6.2239104024159504</v>
      </c>
    </row>
    <row r="100" spans="1:132" x14ac:dyDescent="0.35">
      <c r="A100" s="70">
        <v>98</v>
      </c>
      <c r="B100" s="70" t="s">
        <v>176</v>
      </c>
      <c r="C100" s="71">
        <v>0</v>
      </c>
      <c r="D100" s="71">
        <v>0</v>
      </c>
      <c r="E100" s="71">
        <v>0</v>
      </c>
      <c r="F100" s="71">
        <v>0</v>
      </c>
      <c r="H100" s="70">
        <v>98</v>
      </c>
      <c r="I100" s="70" t="s">
        <v>176</v>
      </c>
      <c r="J100" s="75">
        <v>0</v>
      </c>
      <c r="K100" s="71">
        <v>0</v>
      </c>
      <c r="L100" s="71">
        <v>0</v>
      </c>
      <c r="M100" s="71">
        <v>0</v>
      </c>
      <c r="O100" s="70">
        <v>98</v>
      </c>
      <c r="P100" s="70" t="s">
        <v>176</v>
      </c>
      <c r="Q100" s="75">
        <v>0</v>
      </c>
      <c r="R100" s="71">
        <v>0</v>
      </c>
      <c r="S100" s="71">
        <v>0</v>
      </c>
      <c r="T100" s="71">
        <v>0</v>
      </c>
      <c r="V100" s="70">
        <v>98</v>
      </c>
      <c r="W100" s="70" t="s">
        <v>176</v>
      </c>
      <c r="X100" s="71">
        <v>0</v>
      </c>
      <c r="Y100" s="71">
        <v>0</v>
      </c>
      <c r="Z100" s="71">
        <v>0</v>
      </c>
      <c r="AA100" s="71">
        <v>0</v>
      </c>
      <c r="AC100" s="70">
        <v>98</v>
      </c>
      <c r="AD100" s="70" t="s">
        <v>176</v>
      </c>
      <c r="AE100" s="71">
        <v>0</v>
      </c>
      <c r="AF100" s="71">
        <v>0</v>
      </c>
      <c r="AG100" s="71">
        <v>0</v>
      </c>
      <c r="AH100" s="71">
        <v>0</v>
      </c>
      <c r="AJ100" s="70">
        <v>98</v>
      </c>
      <c r="AK100" s="70" t="s">
        <v>176</v>
      </c>
      <c r="AL100" s="71">
        <v>0</v>
      </c>
      <c r="AM100" s="71">
        <v>0</v>
      </c>
      <c r="AN100" s="71">
        <v>0</v>
      </c>
      <c r="AO100" s="71">
        <v>0</v>
      </c>
      <c r="AQ100" s="70">
        <v>98</v>
      </c>
      <c r="AR100" s="70" t="s">
        <v>176</v>
      </c>
      <c r="AS100" s="71">
        <v>0</v>
      </c>
      <c r="AT100" s="71">
        <v>0</v>
      </c>
      <c r="AU100" s="71">
        <v>0</v>
      </c>
      <c r="AV100" s="71">
        <v>0</v>
      </c>
      <c r="AX100" s="70">
        <v>98</v>
      </c>
      <c r="AY100" s="70" t="s">
        <v>176</v>
      </c>
      <c r="AZ100" s="71">
        <v>0</v>
      </c>
      <c r="BA100" s="71">
        <v>0</v>
      </c>
      <c r="BB100" s="71">
        <v>0</v>
      </c>
      <c r="BC100" s="71">
        <v>0</v>
      </c>
      <c r="BE100" s="70">
        <v>98</v>
      </c>
      <c r="BF100" s="70" t="s">
        <v>176</v>
      </c>
      <c r="BG100" s="71">
        <v>0</v>
      </c>
      <c r="BH100" s="71">
        <v>0</v>
      </c>
      <c r="BI100" s="71">
        <v>0</v>
      </c>
      <c r="BJ100" s="71">
        <v>0</v>
      </c>
      <c r="BL100" s="70">
        <v>98</v>
      </c>
      <c r="BM100" s="70" t="s">
        <v>176</v>
      </c>
      <c r="BN100" s="71">
        <v>0</v>
      </c>
      <c r="BO100" s="71">
        <v>0</v>
      </c>
      <c r="BP100" s="71">
        <v>0</v>
      </c>
      <c r="BQ100" s="71">
        <v>0</v>
      </c>
      <c r="BS100" s="70">
        <v>98</v>
      </c>
      <c r="BT100" s="70" t="s">
        <v>176</v>
      </c>
      <c r="BU100" s="71">
        <v>0</v>
      </c>
      <c r="BV100" s="71">
        <v>0</v>
      </c>
      <c r="BW100" s="71">
        <v>0</v>
      </c>
      <c r="BX100" s="71">
        <v>0</v>
      </c>
      <c r="BZ100" s="70">
        <v>98</v>
      </c>
      <c r="CA100" s="70" t="s">
        <v>176</v>
      </c>
      <c r="CB100" s="71">
        <v>0</v>
      </c>
      <c r="CC100" s="71">
        <v>0</v>
      </c>
      <c r="CD100" s="71">
        <v>0</v>
      </c>
      <c r="CE100" s="71">
        <v>0</v>
      </c>
      <c r="CG100" s="70">
        <v>98</v>
      </c>
      <c r="CH100" s="70" t="s">
        <v>176</v>
      </c>
      <c r="CI100" s="71">
        <v>0</v>
      </c>
      <c r="CJ100" s="71">
        <v>0</v>
      </c>
      <c r="CK100" s="71">
        <v>0</v>
      </c>
      <c r="CL100" s="71">
        <v>0</v>
      </c>
      <c r="CN100" s="70">
        <v>98</v>
      </c>
      <c r="CO100" s="70" t="s">
        <v>176</v>
      </c>
      <c r="CP100" s="71">
        <v>0</v>
      </c>
      <c r="CQ100" s="71">
        <v>0</v>
      </c>
      <c r="CR100" s="71">
        <v>0</v>
      </c>
      <c r="CS100" s="71">
        <v>0</v>
      </c>
      <c r="CU100" s="70">
        <v>98</v>
      </c>
      <c r="CV100" s="70" t="s">
        <v>176</v>
      </c>
      <c r="CW100" s="71">
        <v>0</v>
      </c>
      <c r="CX100" s="71">
        <v>0</v>
      </c>
      <c r="CY100" s="71">
        <v>0</v>
      </c>
      <c r="CZ100" s="71">
        <v>0</v>
      </c>
      <c r="DB100" s="70">
        <v>98</v>
      </c>
      <c r="DC100" s="70" t="s">
        <v>176</v>
      </c>
      <c r="DD100" s="71">
        <v>0</v>
      </c>
      <c r="DE100" s="71">
        <v>0</v>
      </c>
      <c r="DF100" s="71">
        <v>0</v>
      </c>
      <c r="DG100" s="71">
        <v>0</v>
      </c>
      <c r="DI100" s="70">
        <v>98</v>
      </c>
      <c r="DJ100" s="70" t="s">
        <v>176</v>
      </c>
      <c r="DK100" s="71">
        <v>0</v>
      </c>
      <c r="DL100" s="71">
        <v>0</v>
      </c>
      <c r="DM100" s="71">
        <v>0</v>
      </c>
      <c r="DN100" s="71">
        <v>0</v>
      </c>
      <c r="DP100" s="70">
        <v>98</v>
      </c>
      <c r="DQ100" s="70" t="s">
        <v>176</v>
      </c>
      <c r="DR100" s="71">
        <v>0</v>
      </c>
      <c r="DS100" s="71">
        <v>0</v>
      </c>
      <c r="DT100" s="71">
        <v>0</v>
      </c>
      <c r="DU100" s="71">
        <v>0</v>
      </c>
      <c r="DW100" s="70">
        <v>98</v>
      </c>
      <c r="DX100" s="70" t="s">
        <v>176</v>
      </c>
      <c r="DY100" s="71">
        <v>0</v>
      </c>
      <c r="DZ100" s="71">
        <v>0</v>
      </c>
      <c r="EA100" s="71">
        <v>0</v>
      </c>
      <c r="EB100" s="71">
        <v>0</v>
      </c>
    </row>
    <row r="101" spans="1:132" x14ac:dyDescent="0.35">
      <c r="A101" s="70">
        <v>99</v>
      </c>
      <c r="B101" s="70" t="s">
        <v>177</v>
      </c>
      <c r="C101" s="71">
        <v>0</v>
      </c>
      <c r="D101" s="71">
        <v>0</v>
      </c>
      <c r="E101" s="71">
        <v>0</v>
      </c>
      <c r="F101" s="71">
        <v>0</v>
      </c>
      <c r="H101" s="70">
        <v>99</v>
      </c>
      <c r="I101" s="70" t="s">
        <v>177</v>
      </c>
      <c r="J101" s="75">
        <v>0</v>
      </c>
      <c r="K101" s="71">
        <v>0</v>
      </c>
      <c r="L101" s="71">
        <v>0</v>
      </c>
      <c r="M101" s="71">
        <v>0</v>
      </c>
      <c r="O101" s="70">
        <v>99</v>
      </c>
      <c r="P101" s="70" t="s">
        <v>177</v>
      </c>
      <c r="Q101" s="75">
        <v>0</v>
      </c>
      <c r="R101" s="71">
        <v>0</v>
      </c>
      <c r="S101" s="71">
        <v>0</v>
      </c>
      <c r="T101" s="71">
        <v>0</v>
      </c>
      <c r="V101" s="70">
        <v>99</v>
      </c>
      <c r="W101" s="70" t="s">
        <v>177</v>
      </c>
      <c r="X101" s="71">
        <v>0</v>
      </c>
      <c r="Y101" s="71">
        <v>0</v>
      </c>
      <c r="Z101" s="71">
        <v>0</v>
      </c>
      <c r="AA101" s="71">
        <v>0</v>
      </c>
      <c r="AC101" s="70">
        <v>99</v>
      </c>
      <c r="AD101" s="70" t="s">
        <v>177</v>
      </c>
      <c r="AE101" s="71">
        <v>0</v>
      </c>
      <c r="AF101" s="71">
        <v>0</v>
      </c>
      <c r="AG101" s="71">
        <v>0</v>
      </c>
      <c r="AH101" s="71">
        <v>0</v>
      </c>
      <c r="AJ101" s="70">
        <v>99</v>
      </c>
      <c r="AK101" s="70" t="s">
        <v>177</v>
      </c>
      <c r="AL101" s="71">
        <v>0</v>
      </c>
      <c r="AM101" s="71">
        <v>0</v>
      </c>
      <c r="AN101" s="71">
        <v>0</v>
      </c>
      <c r="AO101" s="71">
        <v>0</v>
      </c>
      <c r="AQ101" s="70">
        <v>99</v>
      </c>
      <c r="AR101" s="70" t="s">
        <v>177</v>
      </c>
      <c r="AS101" s="71">
        <v>0</v>
      </c>
      <c r="AT101" s="71">
        <v>0</v>
      </c>
      <c r="AU101" s="71">
        <v>0</v>
      </c>
      <c r="AV101" s="71">
        <v>0</v>
      </c>
      <c r="AX101" s="70">
        <v>99</v>
      </c>
      <c r="AY101" s="70" t="s">
        <v>177</v>
      </c>
      <c r="AZ101" s="71">
        <v>0</v>
      </c>
      <c r="BA101" s="71">
        <v>0</v>
      </c>
      <c r="BB101" s="71">
        <v>0</v>
      </c>
      <c r="BC101" s="71">
        <v>0</v>
      </c>
      <c r="BE101" s="70">
        <v>99</v>
      </c>
      <c r="BF101" s="70" t="s">
        <v>177</v>
      </c>
      <c r="BG101" s="71">
        <v>0</v>
      </c>
      <c r="BH101" s="71">
        <v>0</v>
      </c>
      <c r="BI101" s="71">
        <v>0</v>
      </c>
      <c r="BJ101" s="71">
        <v>0</v>
      </c>
      <c r="BL101" s="70">
        <v>99</v>
      </c>
      <c r="BM101" s="70" t="s">
        <v>177</v>
      </c>
      <c r="BN101" s="71">
        <v>0</v>
      </c>
      <c r="BO101" s="71">
        <v>0</v>
      </c>
      <c r="BP101" s="71">
        <v>0</v>
      </c>
      <c r="BQ101" s="71">
        <v>0</v>
      </c>
      <c r="BS101" s="70">
        <v>99</v>
      </c>
      <c r="BT101" s="70" t="s">
        <v>177</v>
      </c>
      <c r="BU101" s="71">
        <v>0</v>
      </c>
      <c r="BV101" s="71">
        <v>0</v>
      </c>
      <c r="BW101" s="71">
        <v>0</v>
      </c>
      <c r="BX101" s="71">
        <v>0</v>
      </c>
      <c r="BZ101" s="70">
        <v>99</v>
      </c>
      <c r="CA101" s="70" t="s">
        <v>177</v>
      </c>
      <c r="CB101" s="71">
        <v>0</v>
      </c>
      <c r="CC101" s="71">
        <v>0</v>
      </c>
      <c r="CD101" s="71">
        <v>0</v>
      </c>
      <c r="CE101" s="71">
        <v>0</v>
      </c>
      <c r="CG101" s="70">
        <v>99</v>
      </c>
      <c r="CH101" s="70" t="s">
        <v>177</v>
      </c>
      <c r="CI101" s="71">
        <v>0</v>
      </c>
      <c r="CJ101" s="71">
        <v>0</v>
      </c>
      <c r="CK101" s="71">
        <v>0</v>
      </c>
      <c r="CL101" s="71">
        <v>0</v>
      </c>
      <c r="CN101" s="70">
        <v>99</v>
      </c>
      <c r="CO101" s="70" t="s">
        <v>177</v>
      </c>
      <c r="CP101" s="71">
        <v>0</v>
      </c>
      <c r="CQ101" s="71">
        <v>0</v>
      </c>
      <c r="CR101" s="71">
        <v>0</v>
      </c>
      <c r="CS101" s="71">
        <v>0</v>
      </c>
      <c r="CU101" s="70">
        <v>99</v>
      </c>
      <c r="CV101" s="70" t="s">
        <v>177</v>
      </c>
      <c r="CW101" s="71">
        <v>0</v>
      </c>
      <c r="CX101" s="71">
        <v>0</v>
      </c>
      <c r="CY101" s="71">
        <v>0</v>
      </c>
      <c r="CZ101" s="71">
        <v>0</v>
      </c>
      <c r="DB101" s="70">
        <v>99</v>
      </c>
      <c r="DC101" s="70" t="s">
        <v>177</v>
      </c>
      <c r="DD101" s="71">
        <v>0</v>
      </c>
      <c r="DE101" s="71">
        <v>0</v>
      </c>
      <c r="DF101" s="71">
        <v>0</v>
      </c>
      <c r="DG101" s="71">
        <v>0</v>
      </c>
      <c r="DI101" s="70">
        <v>99</v>
      </c>
      <c r="DJ101" s="70" t="s">
        <v>177</v>
      </c>
      <c r="DK101" s="71">
        <v>0</v>
      </c>
      <c r="DL101" s="71">
        <v>0</v>
      </c>
      <c r="DM101" s="71">
        <v>0</v>
      </c>
      <c r="DN101" s="71">
        <v>0</v>
      </c>
      <c r="DP101" s="70">
        <v>99</v>
      </c>
      <c r="DQ101" s="70" t="s">
        <v>177</v>
      </c>
      <c r="DR101" s="71">
        <v>0</v>
      </c>
      <c r="DS101" s="71">
        <v>0</v>
      </c>
      <c r="DT101" s="71">
        <v>0</v>
      </c>
      <c r="DU101" s="71">
        <v>0</v>
      </c>
      <c r="DW101" s="70">
        <v>99</v>
      </c>
      <c r="DX101" s="70" t="s">
        <v>177</v>
      </c>
      <c r="DY101" s="71">
        <v>0</v>
      </c>
      <c r="DZ101" s="71">
        <v>0</v>
      </c>
      <c r="EA101" s="71">
        <v>0</v>
      </c>
      <c r="EB101" s="71">
        <v>0</v>
      </c>
    </row>
    <row r="102" spans="1:132" x14ac:dyDescent="0.35">
      <c r="A102" s="70">
        <v>100</v>
      </c>
      <c r="B102" s="70" t="s">
        <v>178</v>
      </c>
      <c r="C102" s="71">
        <v>0</v>
      </c>
      <c r="D102" s="71">
        <v>1.85278664937099E-2</v>
      </c>
      <c r="E102" s="71">
        <v>1.1171170052975901</v>
      </c>
      <c r="F102" s="71">
        <v>1.1356448717912999</v>
      </c>
      <c r="H102" s="70">
        <v>100</v>
      </c>
      <c r="I102" s="70" t="s">
        <v>178</v>
      </c>
      <c r="J102" s="75">
        <v>0</v>
      </c>
      <c r="K102" s="71">
        <v>0.20550325813235701</v>
      </c>
      <c r="L102" s="71">
        <v>20.134271659561101</v>
      </c>
      <c r="M102" s="71">
        <v>20.339774917693401</v>
      </c>
      <c r="O102" s="70">
        <v>100</v>
      </c>
      <c r="P102" s="70" t="s">
        <v>178</v>
      </c>
      <c r="Q102" s="75">
        <v>0</v>
      </c>
      <c r="R102" s="71">
        <v>4.8889842871931801</v>
      </c>
      <c r="S102" s="71">
        <v>37.826271329668401</v>
      </c>
      <c r="T102" s="71">
        <v>42.715255616861597</v>
      </c>
      <c r="V102" s="70">
        <v>100</v>
      </c>
      <c r="W102" s="70" t="s">
        <v>178</v>
      </c>
      <c r="X102" s="71">
        <v>0</v>
      </c>
      <c r="Y102" s="71">
        <v>0.131690986643691</v>
      </c>
      <c r="Z102" s="71">
        <v>12.8189984897973</v>
      </c>
      <c r="AA102" s="71">
        <v>12.950689476440999</v>
      </c>
      <c r="AC102" s="70">
        <v>100</v>
      </c>
      <c r="AD102" s="70" t="s">
        <v>178</v>
      </c>
      <c r="AE102" s="71">
        <v>0</v>
      </c>
      <c r="AF102" s="71">
        <v>4.1988387211511196</v>
      </c>
      <c r="AG102" s="71">
        <v>6.9105003808142698</v>
      </c>
      <c r="AH102" s="71">
        <v>11.1093391019654</v>
      </c>
      <c r="AJ102" s="70">
        <v>100</v>
      </c>
      <c r="AK102" s="70" t="s">
        <v>178</v>
      </c>
      <c r="AL102" s="71">
        <v>0</v>
      </c>
      <c r="AM102" s="71">
        <v>1.26083928593158E-3</v>
      </c>
      <c r="AN102" s="71">
        <v>0.12327274450301599</v>
      </c>
      <c r="AO102" s="71">
        <v>0.12453358378894799</v>
      </c>
      <c r="AQ102" s="70">
        <v>100</v>
      </c>
      <c r="AR102" s="70" t="s">
        <v>178</v>
      </c>
      <c r="AS102" s="71">
        <v>0</v>
      </c>
      <c r="AT102" s="71">
        <v>2.8547252415649801E-3</v>
      </c>
      <c r="AU102" s="71">
        <v>0.20145226049588399</v>
      </c>
      <c r="AV102" s="71">
        <v>0.20430698573744899</v>
      </c>
      <c r="AX102" s="70">
        <v>100</v>
      </c>
      <c r="AY102" s="70" t="s">
        <v>178</v>
      </c>
      <c r="AZ102" s="71">
        <v>0</v>
      </c>
      <c r="BA102" s="71">
        <v>1.26083928593158E-3</v>
      </c>
      <c r="BB102" s="71">
        <v>0.12327274450301599</v>
      </c>
      <c r="BC102" s="71">
        <v>0.12453358378894799</v>
      </c>
      <c r="BE102" s="70">
        <v>100</v>
      </c>
      <c r="BF102" s="70" t="s">
        <v>178</v>
      </c>
      <c r="BG102" s="71">
        <v>0</v>
      </c>
      <c r="BH102" s="71">
        <v>2.8547252415649801E-3</v>
      </c>
      <c r="BI102" s="71">
        <v>0.20145226049588399</v>
      </c>
      <c r="BJ102" s="71">
        <v>0.20430698573744899</v>
      </c>
      <c r="BL102" s="70">
        <v>100</v>
      </c>
      <c r="BM102" s="70" t="s">
        <v>178</v>
      </c>
      <c r="BN102" s="71">
        <v>0</v>
      </c>
      <c r="BO102" s="71">
        <v>2.5674724495134099E-3</v>
      </c>
      <c r="BP102" s="71">
        <v>0.25102277413060903</v>
      </c>
      <c r="BQ102" s="71">
        <v>0.25359024658012302</v>
      </c>
      <c r="BS102" s="70">
        <v>100</v>
      </c>
      <c r="BT102" s="70" t="s">
        <v>178</v>
      </c>
      <c r="BU102" s="71">
        <v>0</v>
      </c>
      <c r="BV102" s="71">
        <v>0.39885307407173498</v>
      </c>
      <c r="BW102" s="71">
        <v>0.32651224998762801</v>
      </c>
      <c r="BX102" s="71">
        <v>0.72536532405936305</v>
      </c>
      <c r="BZ102" s="70">
        <v>100</v>
      </c>
      <c r="CA102" s="70" t="s">
        <v>178</v>
      </c>
      <c r="CB102" s="71">
        <v>0</v>
      </c>
      <c r="CC102" s="71">
        <v>5.1080995555667901E-3</v>
      </c>
      <c r="CD102" s="71">
        <v>0.500900311959392</v>
      </c>
      <c r="CE102" s="71">
        <v>0.50600841151495901</v>
      </c>
      <c r="CG102" s="70">
        <v>100</v>
      </c>
      <c r="CH102" s="70" t="s">
        <v>178</v>
      </c>
      <c r="CI102" s="71">
        <v>0</v>
      </c>
      <c r="CJ102" s="71">
        <v>0.85472882793997096</v>
      </c>
      <c r="CK102" s="71">
        <v>1.03857948388587</v>
      </c>
      <c r="CL102" s="71">
        <v>1.89330831182584</v>
      </c>
      <c r="CN102" s="70">
        <v>100</v>
      </c>
      <c r="CO102" s="70" t="s">
        <v>178</v>
      </c>
      <c r="CP102" s="71">
        <v>0</v>
      </c>
      <c r="CQ102" s="71">
        <v>1.06349383095119E-3</v>
      </c>
      <c r="CR102" s="71">
        <v>0.103978203063777</v>
      </c>
      <c r="CS102" s="71">
        <v>0.105041696894728</v>
      </c>
      <c r="CU102" s="70">
        <v>100</v>
      </c>
      <c r="CV102" s="70" t="s">
        <v>178</v>
      </c>
      <c r="CW102" s="71">
        <v>0</v>
      </c>
      <c r="CX102" s="71">
        <v>2.32751696668286E-3</v>
      </c>
      <c r="CY102" s="71">
        <v>0.172690569455309</v>
      </c>
      <c r="CZ102" s="71">
        <v>0.17501808642199199</v>
      </c>
      <c r="DB102" s="70">
        <v>100</v>
      </c>
      <c r="DC102" s="70" t="s">
        <v>178</v>
      </c>
      <c r="DD102" s="71">
        <v>0</v>
      </c>
      <c r="DE102" s="71">
        <v>3.6791520954774898E-3</v>
      </c>
      <c r="DF102" s="71">
        <v>0.47280659763035399</v>
      </c>
      <c r="DG102" s="71">
        <v>0.47648574972583202</v>
      </c>
      <c r="DI102" s="70">
        <v>100</v>
      </c>
      <c r="DJ102" s="70" t="s">
        <v>178</v>
      </c>
      <c r="DK102" s="71">
        <v>0</v>
      </c>
      <c r="DL102" s="71">
        <v>8.7892774697162293E-3</v>
      </c>
      <c r="DM102" s="71">
        <v>0.62990495916394396</v>
      </c>
      <c r="DN102" s="71">
        <v>0.63869423663365998</v>
      </c>
      <c r="DP102" s="70">
        <v>100</v>
      </c>
      <c r="DQ102" s="70" t="s">
        <v>178</v>
      </c>
      <c r="DR102" s="71">
        <v>0</v>
      </c>
      <c r="DS102" s="71">
        <v>2.8979677244942701E-3</v>
      </c>
      <c r="DT102" s="71">
        <v>0.28333542495514902</v>
      </c>
      <c r="DU102" s="71">
        <v>0.28623339267964298</v>
      </c>
      <c r="DW102" s="70">
        <v>100</v>
      </c>
      <c r="DX102" s="70" t="s">
        <v>178</v>
      </c>
      <c r="DY102" s="71">
        <v>0</v>
      </c>
      <c r="DZ102" s="71">
        <v>1.7776666518995801E-2</v>
      </c>
      <c r="EA102" s="71">
        <v>0.49491661163788297</v>
      </c>
      <c r="EB102" s="71">
        <v>0.51269327815687904</v>
      </c>
    </row>
    <row r="103" spans="1:132" x14ac:dyDescent="0.35">
      <c r="A103" s="70">
        <v>101</v>
      </c>
      <c r="B103" s="70" t="s">
        <v>179</v>
      </c>
      <c r="C103" s="71">
        <v>0</v>
      </c>
      <c r="D103" s="71">
        <v>0</v>
      </c>
      <c r="E103" s="71">
        <v>0</v>
      </c>
      <c r="F103" s="71">
        <v>0</v>
      </c>
      <c r="H103" s="70">
        <v>101</v>
      </c>
      <c r="I103" s="70" t="s">
        <v>179</v>
      </c>
      <c r="J103" s="75">
        <v>0</v>
      </c>
      <c r="K103" s="71">
        <v>0</v>
      </c>
      <c r="L103" s="71">
        <v>0</v>
      </c>
      <c r="M103" s="71">
        <v>0</v>
      </c>
      <c r="O103" s="70">
        <v>101</v>
      </c>
      <c r="P103" s="70" t="s">
        <v>179</v>
      </c>
      <c r="Q103" s="75">
        <v>0</v>
      </c>
      <c r="R103" s="71">
        <v>0</v>
      </c>
      <c r="S103" s="71">
        <v>0</v>
      </c>
      <c r="T103" s="71">
        <v>0</v>
      </c>
      <c r="V103" s="70">
        <v>101</v>
      </c>
      <c r="W103" s="70" t="s">
        <v>179</v>
      </c>
      <c r="X103" s="71">
        <v>0</v>
      </c>
      <c r="Y103" s="71">
        <v>0</v>
      </c>
      <c r="Z103" s="71">
        <v>0</v>
      </c>
      <c r="AA103" s="71">
        <v>0</v>
      </c>
      <c r="AC103" s="70">
        <v>101</v>
      </c>
      <c r="AD103" s="70" t="s">
        <v>179</v>
      </c>
      <c r="AE103" s="71">
        <v>0</v>
      </c>
      <c r="AF103" s="71">
        <v>0</v>
      </c>
      <c r="AG103" s="71">
        <v>0</v>
      </c>
      <c r="AH103" s="71">
        <v>0</v>
      </c>
      <c r="AJ103" s="70">
        <v>101</v>
      </c>
      <c r="AK103" s="70" t="s">
        <v>179</v>
      </c>
      <c r="AL103" s="71">
        <v>0</v>
      </c>
      <c r="AM103" s="71">
        <v>0</v>
      </c>
      <c r="AN103" s="71">
        <v>0</v>
      </c>
      <c r="AO103" s="71">
        <v>0</v>
      </c>
      <c r="AQ103" s="70">
        <v>101</v>
      </c>
      <c r="AR103" s="70" t="s">
        <v>179</v>
      </c>
      <c r="AS103" s="71">
        <v>0</v>
      </c>
      <c r="AT103" s="71">
        <v>0</v>
      </c>
      <c r="AU103" s="71">
        <v>0</v>
      </c>
      <c r="AV103" s="71">
        <v>0</v>
      </c>
      <c r="AX103" s="70">
        <v>101</v>
      </c>
      <c r="AY103" s="70" t="s">
        <v>179</v>
      </c>
      <c r="AZ103" s="71">
        <v>0</v>
      </c>
      <c r="BA103" s="71">
        <v>0</v>
      </c>
      <c r="BB103" s="71">
        <v>0</v>
      </c>
      <c r="BC103" s="71">
        <v>0</v>
      </c>
      <c r="BE103" s="70">
        <v>101</v>
      </c>
      <c r="BF103" s="70" t="s">
        <v>179</v>
      </c>
      <c r="BG103" s="71">
        <v>0</v>
      </c>
      <c r="BH103" s="71">
        <v>0</v>
      </c>
      <c r="BI103" s="71">
        <v>0</v>
      </c>
      <c r="BJ103" s="71">
        <v>0</v>
      </c>
      <c r="BL103" s="70">
        <v>101</v>
      </c>
      <c r="BM103" s="70" t="s">
        <v>179</v>
      </c>
      <c r="BN103" s="71">
        <v>0</v>
      </c>
      <c r="BO103" s="71">
        <v>0</v>
      </c>
      <c r="BP103" s="71">
        <v>0</v>
      </c>
      <c r="BQ103" s="71">
        <v>0</v>
      </c>
      <c r="BS103" s="70">
        <v>101</v>
      </c>
      <c r="BT103" s="70" t="s">
        <v>179</v>
      </c>
      <c r="BU103" s="71">
        <v>0</v>
      </c>
      <c r="BV103" s="71">
        <v>0</v>
      </c>
      <c r="BW103" s="71">
        <v>0</v>
      </c>
      <c r="BX103" s="71">
        <v>0</v>
      </c>
      <c r="BZ103" s="70">
        <v>101</v>
      </c>
      <c r="CA103" s="70" t="s">
        <v>179</v>
      </c>
      <c r="CB103" s="71">
        <v>0</v>
      </c>
      <c r="CC103" s="71">
        <v>0</v>
      </c>
      <c r="CD103" s="71">
        <v>0</v>
      </c>
      <c r="CE103" s="71">
        <v>0</v>
      </c>
      <c r="CG103" s="70">
        <v>101</v>
      </c>
      <c r="CH103" s="70" t="s">
        <v>179</v>
      </c>
      <c r="CI103" s="71">
        <v>0</v>
      </c>
      <c r="CJ103" s="71">
        <v>0</v>
      </c>
      <c r="CK103" s="71">
        <v>0</v>
      </c>
      <c r="CL103" s="71">
        <v>0</v>
      </c>
      <c r="CN103" s="70">
        <v>101</v>
      </c>
      <c r="CO103" s="70" t="s">
        <v>179</v>
      </c>
      <c r="CP103" s="71">
        <v>0</v>
      </c>
      <c r="CQ103" s="71">
        <v>0</v>
      </c>
      <c r="CR103" s="71">
        <v>0</v>
      </c>
      <c r="CS103" s="71">
        <v>0</v>
      </c>
      <c r="CU103" s="70">
        <v>101</v>
      </c>
      <c r="CV103" s="70" t="s">
        <v>179</v>
      </c>
      <c r="CW103" s="71">
        <v>0</v>
      </c>
      <c r="CX103" s="71">
        <v>0</v>
      </c>
      <c r="CY103" s="71">
        <v>0</v>
      </c>
      <c r="CZ103" s="71">
        <v>0</v>
      </c>
      <c r="DB103" s="70">
        <v>101</v>
      </c>
      <c r="DC103" s="70" t="s">
        <v>179</v>
      </c>
      <c r="DD103" s="71">
        <v>0</v>
      </c>
      <c r="DE103" s="71">
        <v>0</v>
      </c>
      <c r="DF103" s="71">
        <v>0</v>
      </c>
      <c r="DG103" s="71">
        <v>0</v>
      </c>
      <c r="DI103" s="70">
        <v>101</v>
      </c>
      <c r="DJ103" s="70" t="s">
        <v>179</v>
      </c>
      <c r="DK103" s="71">
        <v>0</v>
      </c>
      <c r="DL103" s="71">
        <v>0</v>
      </c>
      <c r="DM103" s="71">
        <v>0</v>
      </c>
      <c r="DN103" s="71">
        <v>0</v>
      </c>
      <c r="DP103" s="70">
        <v>101</v>
      </c>
      <c r="DQ103" s="70" t="s">
        <v>179</v>
      </c>
      <c r="DR103" s="71">
        <v>0</v>
      </c>
      <c r="DS103" s="71">
        <v>0</v>
      </c>
      <c r="DT103" s="71">
        <v>0</v>
      </c>
      <c r="DU103" s="71">
        <v>0</v>
      </c>
      <c r="DW103" s="70">
        <v>101</v>
      </c>
      <c r="DX103" s="70" t="s">
        <v>179</v>
      </c>
      <c r="DY103" s="71">
        <v>0</v>
      </c>
      <c r="DZ103" s="71">
        <v>0</v>
      </c>
      <c r="EA103" s="71">
        <v>0</v>
      </c>
      <c r="EB103" s="71">
        <v>0</v>
      </c>
    </row>
    <row r="104" spans="1:132" x14ac:dyDescent="0.35">
      <c r="A104" s="70">
        <v>102</v>
      </c>
      <c r="B104" s="70" t="s">
        <v>180</v>
      </c>
      <c r="C104" s="71">
        <v>0</v>
      </c>
      <c r="D104" s="71">
        <v>0</v>
      </c>
      <c r="E104" s="71">
        <v>0</v>
      </c>
      <c r="F104" s="71">
        <v>0</v>
      </c>
      <c r="H104" s="70">
        <v>102</v>
      </c>
      <c r="I104" s="70" t="s">
        <v>180</v>
      </c>
      <c r="J104" s="75">
        <v>0</v>
      </c>
      <c r="K104" s="71">
        <v>0</v>
      </c>
      <c r="L104" s="71">
        <v>0</v>
      </c>
      <c r="M104" s="71">
        <v>0</v>
      </c>
      <c r="O104" s="70">
        <v>102</v>
      </c>
      <c r="P104" s="70" t="s">
        <v>180</v>
      </c>
      <c r="Q104" s="75">
        <v>0</v>
      </c>
      <c r="R104" s="71">
        <v>0</v>
      </c>
      <c r="S104" s="71">
        <v>0</v>
      </c>
      <c r="T104" s="71">
        <v>0</v>
      </c>
      <c r="V104" s="70">
        <v>102</v>
      </c>
      <c r="W104" s="70" t="s">
        <v>180</v>
      </c>
      <c r="X104" s="71">
        <v>0</v>
      </c>
      <c r="Y104" s="71">
        <v>0</v>
      </c>
      <c r="Z104" s="71">
        <v>0</v>
      </c>
      <c r="AA104" s="71">
        <v>0</v>
      </c>
      <c r="AC104" s="70">
        <v>102</v>
      </c>
      <c r="AD104" s="70" t="s">
        <v>180</v>
      </c>
      <c r="AE104" s="71">
        <v>0</v>
      </c>
      <c r="AF104" s="71">
        <v>0</v>
      </c>
      <c r="AG104" s="71">
        <v>0</v>
      </c>
      <c r="AH104" s="71">
        <v>0</v>
      </c>
      <c r="AJ104" s="70">
        <v>102</v>
      </c>
      <c r="AK104" s="70" t="s">
        <v>180</v>
      </c>
      <c r="AL104" s="71">
        <v>0</v>
      </c>
      <c r="AM104" s="71">
        <v>0</v>
      </c>
      <c r="AN104" s="71">
        <v>0</v>
      </c>
      <c r="AO104" s="71">
        <v>0</v>
      </c>
      <c r="AQ104" s="70">
        <v>102</v>
      </c>
      <c r="AR104" s="70" t="s">
        <v>180</v>
      </c>
      <c r="AS104" s="71">
        <v>0</v>
      </c>
      <c r="AT104" s="71">
        <v>0</v>
      </c>
      <c r="AU104" s="71">
        <v>0</v>
      </c>
      <c r="AV104" s="71">
        <v>0</v>
      </c>
      <c r="AX104" s="70">
        <v>102</v>
      </c>
      <c r="AY104" s="70" t="s">
        <v>180</v>
      </c>
      <c r="AZ104" s="71">
        <v>0</v>
      </c>
      <c r="BA104" s="71">
        <v>0</v>
      </c>
      <c r="BB104" s="71">
        <v>0</v>
      </c>
      <c r="BC104" s="71">
        <v>0</v>
      </c>
      <c r="BE104" s="70">
        <v>102</v>
      </c>
      <c r="BF104" s="70" t="s">
        <v>180</v>
      </c>
      <c r="BG104" s="71">
        <v>0</v>
      </c>
      <c r="BH104" s="71">
        <v>0</v>
      </c>
      <c r="BI104" s="71">
        <v>0</v>
      </c>
      <c r="BJ104" s="71">
        <v>0</v>
      </c>
      <c r="BL104" s="70">
        <v>102</v>
      </c>
      <c r="BM104" s="70" t="s">
        <v>180</v>
      </c>
      <c r="BN104" s="71">
        <v>0</v>
      </c>
      <c r="BO104" s="71">
        <v>0</v>
      </c>
      <c r="BP104" s="71">
        <v>0</v>
      </c>
      <c r="BQ104" s="71">
        <v>0</v>
      </c>
      <c r="BS104" s="70">
        <v>102</v>
      </c>
      <c r="BT104" s="70" t="s">
        <v>180</v>
      </c>
      <c r="BU104" s="71">
        <v>0</v>
      </c>
      <c r="BV104" s="71">
        <v>0</v>
      </c>
      <c r="BW104" s="71">
        <v>0</v>
      </c>
      <c r="BX104" s="71">
        <v>0</v>
      </c>
      <c r="BZ104" s="70">
        <v>102</v>
      </c>
      <c r="CA104" s="70" t="s">
        <v>180</v>
      </c>
      <c r="CB104" s="71">
        <v>0</v>
      </c>
      <c r="CC104" s="71">
        <v>0</v>
      </c>
      <c r="CD104" s="71">
        <v>0</v>
      </c>
      <c r="CE104" s="71">
        <v>0</v>
      </c>
      <c r="CG104" s="70">
        <v>102</v>
      </c>
      <c r="CH104" s="70" t="s">
        <v>180</v>
      </c>
      <c r="CI104" s="71">
        <v>0</v>
      </c>
      <c r="CJ104" s="71">
        <v>0</v>
      </c>
      <c r="CK104" s="71">
        <v>0</v>
      </c>
      <c r="CL104" s="71">
        <v>0</v>
      </c>
      <c r="CN104" s="70">
        <v>102</v>
      </c>
      <c r="CO104" s="70" t="s">
        <v>180</v>
      </c>
      <c r="CP104" s="71">
        <v>0</v>
      </c>
      <c r="CQ104" s="71">
        <v>0</v>
      </c>
      <c r="CR104" s="71">
        <v>0</v>
      </c>
      <c r="CS104" s="71">
        <v>0</v>
      </c>
      <c r="CU104" s="70">
        <v>102</v>
      </c>
      <c r="CV104" s="70" t="s">
        <v>180</v>
      </c>
      <c r="CW104" s="71">
        <v>0</v>
      </c>
      <c r="CX104" s="71">
        <v>0</v>
      </c>
      <c r="CY104" s="71">
        <v>0</v>
      </c>
      <c r="CZ104" s="71">
        <v>0</v>
      </c>
      <c r="DB104" s="70">
        <v>102</v>
      </c>
      <c r="DC104" s="70" t="s">
        <v>180</v>
      </c>
      <c r="DD104" s="71">
        <v>0</v>
      </c>
      <c r="DE104" s="71">
        <v>0</v>
      </c>
      <c r="DF104" s="71">
        <v>0</v>
      </c>
      <c r="DG104" s="71">
        <v>0</v>
      </c>
      <c r="DI104" s="70">
        <v>102</v>
      </c>
      <c r="DJ104" s="70" t="s">
        <v>180</v>
      </c>
      <c r="DK104" s="71">
        <v>0</v>
      </c>
      <c r="DL104" s="71">
        <v>0</v>
      </c>
      <c r="DM104" s="71">
        <v>0</v>
      </c>
      <c r="DN104" s="71">
        <v>0</v>
      </c>
      <c r="DP104" s="70">
        <v>102</v>
      </c>
      <c r="DQ104" s="70" t="s">
        <v>180</v>
      </c>
      <c r="DR104" s="71">
        <v>0</v>
      </c>
      <c r="DS104" s="71">
        <v>0</v>
      </c>
      <c r="DT104" s="71">
        <v>0</v>
      </c>
      <c r="DU104" s="71">
        <v>0</v>
      </c>
      <c r="DW104" s="70">
        <v>102</v>
      </c>
      <c r="DX104" s="70" t="s">
        <v>180</v>
      </c>
      <c r="DY104" s="71">
        <v>0</v>
      </c>
      <c r="DZ104" s="71">
        <v>0</v>
      </c>
      <c r="EA104" s="71">
        <v>0</v>
      </c>
      <c r="EB104" s="71">
        <v>0</v>
      </c>
    </row>
    <row r="105" spans="1:132" x14ac:dyDescent="0.35">
      <c r="A105" s="70">
        <v>103</v>
      </c>
      <c r="B105" s="70" t="s">
        <v>181</v>
      </c>
      <c r="C105" s="71">
        <v>0</v>
      </c>
      <c r="D105" s="71">
        <v>0</v>
      </c>
      <c r="E105" s="71">
        <v>0</v>
      </c>
      <c r="F105" s="71">
        <v>0</v>
      </c>
      <c r="H105" s="70">
        <v>103</v>
      </c>
      <c r="I105" s="70" t="s">
        <v>181</v>
      </c>
      <c r="J105" s="75">
        <v>0</v>
      </c>
      <c r="K105" s="71">
        <v>0</v>
      </c>
      <c r="L105" s="71">
        <v>0</v>
      </c>
      <c r="M105" s="71">
        <v>0</v>
      </c>
      <c r="O105" s="70">
        <v>103</v>
      </c>
      <c r="P105" s="70" t="s">
        <v>181</v>
      </c>
      <c r="Q105" s="75">
        <v>0</v>
      </c>
      <c r="R105" s="71">
        <v>0</v>
      </c>
      <c r="S105" s="71">
        <v>0</v>
      </c>
      <c r="T105" s="71">
        <v>0</v>
      </c>
      <c r="V105" s="70">
        <v>103</v>
      </c>
      <c r="W105" s="70" t="s">
        <v>181</v>
      </c>
      <c r="X105" s="71">
        <v>0</v>
      </c>
      <c r="Y105" s="71">
        <v>0</v>
      </c>
      <c r="Z105" s="71">
        <v>0</v>
      </c>
      <c r="AA105" s="71">
        <v>0</v>
      </c>
      <c r="AC105" s="70">
        <v>103</v>
      </c>
      <c r="AD105" s="70" t="s">
        <v>181</v>
      </c>
      <c r="AE105" s="71">
        <v>0</v>
      </c>
      <c r="AF105" s="71">
        <v>0</v>
      </c>
      <c r="AG105" s="71">
        <v>0</v>
      </c>
      <c r="AH105" s="71">
        <v>0</v>
      </c>
      <c r="AJ105" s="70">
        <v>103</v>
      </c>
      <c r="AK105" s="70" t="s">
        <v>181</v>
      </c>
      <c r="AL105" s="71">
        <v>0</v>
      </c>
      <c r="AM105" s="71">
        <v>0</v>
      </c>
      <c r="AN105" s="71">
        <v>0</v>
      </c>
      <c r="AO105" s="71">
        <v>0</v>
      </c>
      <c r="AQ105" s="70">
        <v>103</v>
      </c>
      <c r="AR105" s="70" t="s">
        <v>181</v>
      </c>
      <c r="AS105" s="71">
        <v>0</v>
      </c>
      <c r="AT105" s="71">
        <v>0</v>
      </c>
      <c r="AU105" s="71">
        <v>0</v>
      </c>
      <c r="AV105" s="71">
        <v>0</v>
      </c>
      <c r="AX105" s="70">
        <v>103</v>
      </c>
      <c r="AY105" s="70" t="s">
        <v>181</v>
      </c>
      <c r="AZ105" s="71">
        <v>0</v>
      </c>
      <c r="BA105" s="71">
        <v>0</v>
      </c>
      <c r="BB105" s="71">
        <v>0</v>
      </c>
      <c r="BC105" s="71">
        <v>0</v>
      </c>
      <c r="BE105" s="70">
        <v>103</v>
      </c>
      <c r="BF105" s="70" t="s">
        <v>181</v>
      </c>
      <c r="BG105" s="71">
        <v>0</v>
      </c>
      <c r="BH105" s="71">
        <v>0</v>
      </c>
      <c r="BI105" s="71">
        <v>0</v>
      </c>
      <c r="BJ105" s="71">
        <v>0</v>
      </c>
      <c r="BL105" s="70">
        <v>103</v>
      </c>
      <c r="BM105" s="70" t="s">
        <v>181</v>
      </c>
      <c r="BN105" s="71">
        <v>0</v>
      </c>
      <c r="BO105" s="71">
        <v>0</v>
      </c>
      <c r="BP105" s="71">
        <v>0</v>
      </c>
      <c r="BQ105" s="71">
        <v>0</v>
      </c>
      <c r="BS105" s="70">
        <v>103</v>
      </c>
      <c r="BT105" s="70" t="s">
        <v>181</v>
      </c>
      <c r="BU105" s="71">
        <v>0</v>
      </c>
      <c r="BV105" s="71">
        <v>0</v>
      </c>
      <c r="BW105" s="71">
        <v>0</v>
      </c>
      <c r="BX105" s="71">
        <v>0</v>
      </c>
      <c r="BZ105" s="70">
        <v>103</v>
      </c>
      <c r="CA105" s="70" t="s">
        <v>181</v>
      </c>
      <c r="CB105" s="71">
        <v>0</v>
      </c>
      <c r="CC105" s="71">
        <v>0</v>
      </c>
      <c r="CD105" s="71">
        <v>0</v>
      </c>
      <c r="CE105" s="71">
        <v>0</v>
      </c>
      <c r="CG105" s="70">
        <v>103</v>
      </c>
      <c r="CH105" s="70" t="s">
        <v>181</v>
      </c>
      <c r="CI105" s="71">
        <v>0</v>
      </c>
      <c r="CJ105" s="71">
        <v>0</v>
      </c>
      <c r="CK105" s="71">
        <v>0</v>
      </c>
      <c r="CL105" s="71">
        <v>0</v>
      </c>
      <c r="CN105" s="70">
        <v>103</v>
      </c>
      <c r="CO105" s="70" t="s">
        <v>181</v>
      </c>
      <c r="CP105" s="71">
        <v>0</v>
      </c>
      <c r="CQ105" s="71">
        <v>0</v>
      </c>
      <c r="CR105" s="71">
        <v>0</v>
      </c>
      <c r="CS105" s="71">
        <v>0</v>
      </c>
      <c r="CU105" s="70">
        <v>103</v>
      </c>
      <c r="CV105" s="70" t="s">
        <v>181</v>
      </c>
      <c r="CW105" s="71">
        <v>0</v>
      </c>
      <c r="CX105" s="71">
        <v>0</v>
      </c>
      <c r="CY105" s="71">
        <v>0</v>
      </c>
      <c r="CZ105" s="71">
        <v>0</v>
      </c>
      <c r="DB105" s="70">
        <v>103</v>
      </c>
      <c r="DC105" s="70" t="s">
        <v>181</v>
      </c>
      <c r="DD105" s="71">
        <v>0</v>
      </c>
      <c r="DE105" s="71">
        <v>0</v>
      </c>
      <c r="DF105" s="71">
        <v>0</v>
      </c>
      <c r="DG105" s="71">
        <v>0</v>
      </c>
      <c r="DI105" s="70">
        <v>103</v>
      </c>
      <c r="DJ105" s="70" t="s">
        <v>181</v>
      </c>
      <c r="DK105" s="71">
        <v>0</v>
      </c>
      <c r="DL105" s="71">
        <v>0</v>
      </c>
      <c r="DM105" s="71">
        <v>0</v>
      </c>
      <c r="DN105" s="71">
        <v>0</v>
      </c>
      <c r="DP105" s="70">
        <v>103</v>
      </c>
      <c r="DQ105" s="70" t="s">
        <v>181</v>
      </c>
      <c r="DR105" s="71">
        <v>0</v>
      </c>
      <c r="DS105" s="71">
        <v>0</v>
      </c>
      <c r="DT105" s="71">
        <v>0</v>
      </c>
      <c r="DU105" s="71">
        <v>0</v>
      </c>
      <c r="DW105" s="70">
        <v>103</v>
      </c>
      <c r="DX105" s="70" t="s">
        <v>181</v>
      </c>
      <c r="DY105" s="71">
        <v>0</v>
      </c>
      <c r="DZ105" s="71">
        <v>0</v>
      </c>
      <c r="EA105" s="71">
        <v>0</v>
      </c>
      <c r="EB105" s="71">
        <v>0</v>
      </c>
    </row>
    <row r="106" spans="1:132" x14ac:dyDescent="0.35">
      <c r="A106" s="70">
        <v>104</v>
      </c>
      <c r="B106" s="70" t="s">
        <v>182</v>
      </c>
      <c r="C106" s="71">
        <v>0</v>
      </c>
      <c r="D106" s="71">
        <v>3.5471111996559002E-2</v>
      </c>
      <c r="E106" s="71">
        <v>1.5359687080218201</v>
      </c>
      <c r="F106" s="71">
        <v>1.5714398200183799</v>
      </c>
      <c r="H106" s="70">
        <v>104</v>
      </c>
      <c r="I106" s="70" t="s">
        <v>182</v>
      </c>
      <c r="J106" s="75">
        <v>0</v>
      </c>
      <c r="K106" s="71">
        <v>0.414625314099066</v>
      </c>
      <c r="L106" s="71">
        <v>27.679177507003899</v>
      </c>
      <c r="M106" s="71">
        <v>28.093802821102901</v>
      </c>
      <c r="O106" s="70">
        <v>104</v>
      </c>
      <c r="P106" s="70" t="s">
        <v>182</v>
      </c>
      <c r="Q106" s="75">
        <v>0</v>
      </c>
      <c r="R106" s="71">
        <v>9.7107952797411308</v>
      </c>
      <c r="S106" s="71">
        <v>51.983215491935503</v>
      </c>
      <c r="T106" s="71">
        <v>61.694010771676602</v>
      </c>
      <c r="V106" s="70">
        <v>104</v>
      </c>
      <c r="W106" s="70" t="s">
        <v>182</v>
      </c>
      <c r="X106" s="71">
        <v>0</v>
      </c>
      <c r="Y106" s="71">
        <v>0.27351041158510098</v>
      </c>
      <c r="Z106" s="71">
        <v>17.624662976028802</v>
      </c>
      <c r="AA106" s="71">
        <v>17.898173387613902</v>
      </c>
      <c r="AC106" s="70">
        <v>104</v>
      </c>
      <c r="AD106" s="70" t="s">
        <v>182</v>
      </c>
      <c r="AE106" s="71">
        <v>0</v>
      </c>
      <c r="AF106" s="71">
        <v>13.867800940512</v>
      </c>
      <c r="AG106" s="71">
        <v>9.4961784667315303</v>
      </c>
      <c r="AH106" s="71">
        <v>23.363979407243601</v>
      </c>
      <c r="AJ106" s="70">
        <v>104</v>
      </c>
      <c r="AK106" s="70" t="s">
        <v>182</v>
      </c>
      <c r="AL106" s="71">
        <v>0</v>
      </c>
      <c r="AM106" s="71">
        <v>2.5078373758168201E-3</v>
      </c>
      <c r="AN106" s="71">
        <v>0.16944909682245801</v>
      </c>
      <c r="AO106" s="71">
        <v>0.17195693419827501</v>
      </c>
      <c r="AQ106" s="70">
        <v>104</v>
      </c>
      <c r="AR106" s="70" t="s">
        <v>182</v>
      </c>
      <c r="AS106" s="71">
        <v>0</v>
      </c>
      <c r="AT106" s="71">
        <v>6.6387443290966503E-3</v>
      </c>
      <c r="AU106" s="71">
        <v>0.27691418621840402</v>
      </c>
      <c r="AV106" s="71">
        <v>0.28355293054750103</v>
      </c>
      <c r="AX106" s="70">
        <v>104</v>
      </c>
      <c r="AY106" s="70" t="s">
        <v>182</v>
      </c>
      <c r="AZ106" s="71">
        <v>0</v>
      </c>
      <c r="BA106" s="71">
        <v>2.5078373758168201E-3</v>
      </c>
      <c r="BB106" s="71">
        <v>0.16944909682245801</v>
      </c>
      <c r="BC106" s="71">
        <v>0.17195693419827501</v>
      </c>
      <c r="BE106" s="70">
        <v>104</v>
      </c>
      <c r="BF106" s="70" t="s">
        <v>182</v>
      </c>
      <c r="BG106" s="71">
        <v>0</v>
      </c>
      <c r="BH106" s="71">
        <v>6.6387443290966503E-3</v>
      </c>
      <c r="BI106" s="71">
        <v>0.27691418621840402</v>
      </c>
      <c r="BJ106" s="71">
        <v>0.28355293054750103</v>
      </c>
      <c r="BL106" s="70">
        <v>104</v>
      </c>
      <c r="BM106" s="70" t="s">
        <v>182</v>
      </c>
      <c r="BN106" s="71">
        <v>0</v>
      </c>
      <c r="BO106" s="71">
        <v>5.1067597925554499E-3</v>
      </c>
      <c r="BP106" s="71">
        <v>0.345052611019452</v>
      </c>
      <c r="BQ106" s="71">
        <v>0.35015937081200799</v>
      </c>
      <c r="BS106" s="70">
        <v>104</v>
      </c>
      <c r="BT106" s="70" t="s">
        <v>182</v>
      </c>
      <c r="BU106" s="71">
        <v>0</v>
      </c>
      <c r="BV106" s="71">
        <v>0.74391542502913399</v>
      </c>
      <c r="BW106" s="71">
        <v>0.44877236344222798</v>
      </c>
      <c r="BX106" s="71">
        <v>1.19268778847136</v>
      </c>
      <c r="BZ106" s="70">
        <v>104</v>
      </c>
      <c r="CA106" s="70" t="s">
        <v>182</v>
      </c>
      <c r="CB106" s="71">
        <v>0</v>
      </c>
      <c r="CC106" s="71">
        <v>1.0366385167033001E-2</v>
      </c>
      <c r="CD106" s="71">
        <v>0.68863182754302998</v>
      </c>
      <c r="CE106" s="71">
        <v>0.69899821271006302</v>
      </c>
      <c r="CG106" s="70">
        <v>104</v>
      </c>
      <c r="CH106" s="70" t="s">
        <v>182</v>
      </c>
      <c r="CI106" s="71">
        <v>0</v>
      </c>
      <c r="CJ106" s="71">
        <v>1.39381424616621</v>
      </c>
      <c r="CK106" s="71">
        <v>1.4271961583322701</v>
      </c>
      <c r="CL106" s="71">
        <v>2.8210104044984798</v>
      </c>
      <c r="CN106" s="70">
        <v>104</v>
      </c>
      <c r="CO106" s="70" t="s">
        <v>182</v>
      </c>
      <c r="CP106" s="71">
        <v>0</v>
      </c>
      <c r="CQ106" s="71">
        <v>2.1153128776753198E-3</v>
      </c>
      <c r="CR106" s="71">
        <v>0.14292707337223201</v>
      </c>
      <c r="CS106" s="71">
        <v>0.14504238624990801</v>
      </c>
      <c r="CU106" s="70">
        <v>104</v>
      </c>
      <c r="CV106" s="70" t="s">
        <v>182</v>
      </c>
      <c r="CW106" s="71">
        <v>0</v>
      </c>
      <c r="CX106" s="71">
        <v>5.5793343462066597E-3</v>
      </c>
      <c r="CY106" s="71">
        <v>0.237372005642285</v>
      </c>
      <c r="CZ106" s="71">
        <v>0.242951339988492</v>
      </c>
      <c r="DB106" s="70">
        <v>104</v>
      </c>
      <c r="DC106" s="70" t="s">
        <v>182</v>
      </c>
      <c r="DD106" s="71">
        <v>0</v>
      </c>
      <c r="DE106" s="71">
        <v>7.7690197075311503E-3</v>
      </c>
      <c r="DF106" s="71">
        <v>0.65014684179752902</v>
      </c>
      <c r="DG106" s="71">
        <v>0.65791586150505998</v>
      </c>
      <c r="DI106" s="70">
        <v>104</v>
      </c>
      <c r="DJ106" s="70" t="s">
        <v>182</v>
      </c>
      <c r="DK106" s="71">
        <v>0</v>
      </c>
      <c r="DL106" s="71">
        <v>2.0633190492055802E-2</v>
      </c>
      <c r="DM106" s="71">
        <v>0.865863626835495</v>
      </c>
      <c r="DN106" s="71">
        <v>0.88649681732755103</v>
      </c>
      <c r="DP106" s="70">
        <v>104</v>
      </c>
      <c r="DQ106" s="70" t="s">
        <v>182</v>
      </c>
      <c r="DR106" s="71">
        <v>0</v>
      </c>
      <c r="DS106" s="71">
        <v>5.7641222434053696E-3</v>
      </c>
      <c r="DT106" s="71">
        <v>0.38946915678739202</v>
      </c>
      <c r="DU106" s="71">
        <v>0.39523327903079702</v>
      </c>
      <c r="DW106" s="70">
        <v>104</v>
      </c>
      <c r="DX106" s="70" t="s">
        <v>182</v>
      </c>
      <c r="DY106" s="71">
        <v>0</v>
      </c>
      <c r="DZ106" s="71">
        <v>3.4924249516737303E-2</v>
      </c>
      <c r="EA106" s="71">
        <v>0.68025310638986203</v>
      </c>
      <c r="EB106" s="71">
        <v>0.71517735590659903</v>
      </c>
    </row>
    <row r="107" spans="1:132" x14ac:dyDescent="0.35">
      <c r="A107" s="70">
        <v>105</v>
      </c>
      <c r="B107" s="70" t="s">
        <v>183</v>
      </c>
      <c r="C107" s="71">
        <v>0</v>
      </c>
      <c r="D107" s="71">
        <v>0</v>
      </c>
      <c r="E107" s="71">
        <v>0</v>
      </c>
      <c r="F107" s="71">
        <v>0</v>
      </c>
      <c r="H107" s="70">
        <v>105</v>
      </c>
      <c r="I107" s="70" t="s">
        <v>183</v>
      </c>
      <c r="J107" s="75">
        <v>0</v>
      </c>
      <c r="K107" s="71">
        <v>0</v>
      </c>
      <c r="L107" s="71">
        <v>0</v>
      </c>
      <c r="M107" s="71">
        <v>0</v>
      </c>
      <c r="O107" s="70">
        <v>105</v>
      </c>
      <c r="P107" s="70" t="s">
        <v>183</v>
      </c>
      <c r="Q107" s="75">
        <v>0</v>
      </c>
      <c r="R107" s="71">
        <v>0</v>
      </c>
      <c r="S107" s="71">
        <v>0</v>
      </c>
      <c r="T107" s="71">
        <v>0</v>
      </c>
      <c r="V107" s="70">
        <v>105</v>
      </c>
      <c r="W107" s="70" t="s">
        <v>183</v>
      </c>
      <c r="X107" s="71">
        <v>0</v>
      </c>
      <c r="Y107" s="71">
        <v>0</v>
      </c>
      <c r="Z107" s="71">
        <v>0</v>
      </c>
      <c r="AA107" s="71">
        <v>0</v>
      </c>
      <c r="AC107" s="70">
        <v>105</v>
      </c>
      <c r="AD107" s="70" t="s">
        <v>183</v>
      </c>
      <c r="AE107" s="71">
        <v>0</v>
      </c>
      <c r="AF107" s="71">
        <v>0</v>
      </c>
      <c r="AG107" s="71">
        <v>0</v>
      </c>
      <c r="AH107" s="71">
        <v>0</v>
      </c>
      <c r="AJ107" s="70">
        <v>105</v>
      </c>
      <c r="AK107" s="70" t="s">
        <v>183</v>
      </c>
      <c r="AL107" s="71">
        <v>0</v>
      </c>
      <c r="AM107" s="71">
        <v>0</v>
      </c>
      <c r="AN107" s="71">
        <v>0</v>
      </c>
      <c r="AO107" s="71">
        <v>0</v>
      </c>
      <c r="AQ107" s="70">
        <v>105</v>
      </c>
      <c r="AR107" s="70" t="s">
        <v>183</v>
      </c>
      <c r="AS107" s="71">
        <v>0</v>
      </c>
      <c r="AT107" s="71">
        <v>0</v>
      </c>
      <c r="AU107" s="71">
        <v>0</v>
      </c>
      <c r="AV107" s="71">
        <v>0</v>
      </c>
      <c r="AX107" s="70">
        <v>105</v>
      </c>
      <c r="AY107" s="70" t="s">
        <v>183</v>
      </c>
      <c r="AZ107" s="71">
        <v>0</v>
      </c>
      <c r="BA107" s="71">
        <v>0</v>
      </c>
      <c r="BB107" s="71">
        <v>0</v>
      </c>
      <c r="BC107" s="71">
        <v>0</v>
      </c>
      <c r="BE107" s="70">
        <v>105</v>
      </c>
      <c r="BF107" s="70" t="s">
        <v>183</v>
      </c>
      <c r="BG107" s="71">
        <v>0</v>
      </c>
      <c r="BH107" s="71">
        <v>0</v>
      </c>
      <c r="BI107" s="71">
        <v>0</v>
      </c>
      <c r="BJ107" s="71">
        <v>0</v>
      </c>
      <c r="BL107" s="70">
        <v>105</v>
      </c>
      <c r="BM107" s="70" t="s">
        <v>183</v>
      </c>
      <c r="BN107" s="71">
        <v>0</v>
      </c>
      <c r="BO107" s="71">
        <v>0</v>
      </c>
      <c r="BP107" s="71">
        <v>0</v>
      </c>
      <c r="BQ107" s="71">
        <v>0</v>
      </c>
      <c r="BS107" s="70">
        <v>105</v>
      </c>
      <c r="BT107" s="70" t="s">
        <v>183</v>
      </c>
      <c r="BU107" s="71">
        <v>0</v>
      </c>
      <c r="BV107" s="71">
        <v>0</v>
      </c>
      <c r="BW107" s="71">
        <v>0</v>
      </c>
      <c r="BX107" s="71">
        <v>0</v>
      </c>
      <c r="BZ107" s="70">
        <v>105</v>
      </c>
      <c r="CA107" s="70" t="s">
        <v>183</v>
      </c>
      <c r="CB107" s="71">
        <v>0</v>
      </c>
      <c r="CC107" s="71">
        <v>0</v>
      </c>
      <c r="CD107" s="71">
        <v>0</v>
      </c>
      <c r="CE107" s="71">
        <v>0</v>
      </c>
      <c r="CG107" s="70">
        <v>105</v>
      </c>
      <c r="CH107" s="70" t="s">
        <v>183</v>
      </c>
      <c r="CI107" s="71">
        <v>0</v>
      </c>
      <c r="CJ107" s="71">
        <v>0</v>
      </c>
      <c r="CK107" s="71">
        <v>0</v>
      </c>
      <c r="CL107" s="71">
        <v>0</v>
      </c>
      <c r="CN107" s="70">
        <v>105</v>
      </c>
      <c r="CO107" s="70" t="s">
        <v>183</v>
      </c>
      <c r="CP107" s="71">
        <v>0</v>
      </c>
      <c r="CQ107" s="71">
        <v>0</v>
      </c>
      <c r="CR107" s="71">
        <v>0</v>
      </c>
      <c r="CS107" s="71">
        <v>0</v>
      </c>
      <c r="CU107" s="70">
        <v>105</v>
      </c>
      <c r="CV107" s="70" t="s">
        <v>183</v>
      </c>
      <c r="CW107" s="71">
        <v>0</v>
      </c>
      <c r="CX107" s="71">
        <v>0</v>
      </c>
      <c r="CY107" s="71">
        <v>0</v>
      </c>
      <c r="CZ107" s="71">
        <v>0</v>
      </c>
      <c r="DB107" s="70">
        <v>105</v>
      </c>
      <c r="DC107" s="70" t="s">
        <v>183</v>
      </c>
      <c r="DD107" s="71">
        <v>0</v>
      </c>
      <c r="DE107" s="71">
        <v>0</v>
      </c>
      <c r="DF107" s="71">
        <v>0</v>
      </c>
      <c r="DG107" s="71">
        <v>0</v>
      </c>
      <c r="DI107" s="70">
        <v>105</v>
      </c>
      <c r="DJ107" s="70" t="s">
        <v>183</v>
      </c>
      <c r="DK107" s="71">
        <v>0</v>
      </c>
      <c r="DL107" s="71">
        <v>0</v>
      </c>
      <c r="DM107" s="71">
        <v>0</v>
      </c>
      <c r="DN107" s="71">
        <v>0</v>
      </c>
      <c r="DP107" s="70">
        <v>105</v>
      </c>
      <c r="DQ107" s="70" t="s">
        <v>183</v>
      </c>
      <c r="DR107" s="71">
        <v>0</v>
      </c>
      <c r="DS107" s="71">
        <v>0</v>
      </c>
      <c r="DT107" s="71">
        <v>0</v>
      </c>
      <c r="DU107" s="71">
        <v>0</v>
      </c>
      <c r="DW107" s="70">
        <v>105</v>
      </c>
      <c r="DX107" s="70" t="s">
        <v>183</v>
      </c>
      <c r="DY107" s="71">
        <v>0</v>
      </c>
      <c r="DZ107" s="71">
        <v>0</v>
      </c>
      <c r="EA107" s="71">
        <v>0</v>
      </c>
      <c r="EB107" s="71">
        <v>0</v>
      </c>
    </row>
    <row r="108" spans="1:132" x14ac:dyDescent="0.35">
      <c r="A108" s="70">
        <v>106</v>
      </c>
      <c r="B108" s="70" t="s">
        <v>184</v>
      </c>
      <c r="C108" s="71">
        <v>0</v>
      </c>
      <c r="D108" s="71">
        <v>0</v>
      </c>
      <c r="E108" s="71">
        <v>0</v>
      </c>
      <c r="F108" s="71">
        <v>0</v>
      </c>
      <c r="H108" s="70">
        <v>106</v>
      </c>
      <c r="I108" s="70" t="s">
        <v>184</v>
      </c>
      <c r="J108" s="75">
        <v>0</v>
      </c>
      <c r="K108" s="71">
        <v>0</v>
      </c>
      <c r="L108" s="71">
        <v>0</v>
      </c>
      <c r="M108" s="71">
        <v>0</v>
      </c>
      <c r="O108" s="70">
        <v>106</v>
      </c>
      <c r="P108" s="70" t="s">
        <v>184</v>
      </c>
      <c r="Q108" s="75">
        <v>0</v>
      </c>
      <c r="R108" s="71">
        <v>0</v>
      </c>
      <c r="S108" s="71">
        <v>0</v>
      </c>
      <c r="T108" s="71">
        <v>0</v>
      </c>
      <c r="V108" s="70">
        <v>106</v>
      </c>
      <c r="W108" s="70" t="s">
        <v>184</v>
      </c>
      <c r="X108" s="71">
        <v>0</v>
      </c>
      <c r="Y108" s="71">
        <v>0</v>
      </c>
      <c r="Z108" s="71">
        <v>0</v>
      </c>
      <c r="AA108" s="71">
        <v>0</v>
      </c>
      <c r="AC108" s="70">
        <v>106</v>
      </c>
      <c r="AD108" s="70" t="s">
        <v>184</v>
      </c>
      <c r="AE108" s="71">
        <v>0</v>
      </c>
      <c r="AF108" s="71">
        <v>0</v>
      </c>
      <c r="AG108" s="71">
        <v>0</v>
      </c>
      <c r="AH108" s="71">
        <v>0</v>
      </c>
      <c r="AJ108" s="70">
        <v>106</v>
      </c>
      <c r="AK108" s="70" t="s">
        <v>184</v>
      </c>
      <c r="AL108" s="71">
        <v>0</v>
      </c>
      <c r="AM108" s="71">
        <v>0</v>
      </c>
      <c r="AN108" s="71">
        <v>0</v>
      </c>
      <c r="AO108" s="71">
        <v>0</v>
      </c>
      <c r="AQ108" s="70">
        <v>106</v>
      </c>
      <c r="AR108" s="70" t="s">
        <v>184</v>
      </c>
      <c r="AS108" s="71">
        <v>0</v>
      </c>
      <c r="AT108" s="71">
        <v>0</v>
      </c>
      <c r="AU108" s="71">
        <v>0</v>
      </c>
      <c r="AV108" s="71">
        <v>0</v>
      </c>
      <c r="AX108" s="70">
        <v>106</v>
      </c>
      <c r="AY108" s="70" t="s">
        <v>184</v>
      </c>
      <c r="AZ108" s="71">
        <v>0</v>
      </c>
      <c r="BA108" s="71">
        <v>0</v>
      </c>
      <c r="BB108" s="71">
        <v>0</v>
      </c>
      <c r="BC108" s="71">
        <v>0</v>
      </c>
      <c r="BE108" s="70">
        <v>106</v>
      </c>
      <c r="BF108" s="70" t="s">
        <v>184</v>
      </c>
      <c r="BG108" s="71">
        <v>0</v>
      </c>
      <c r="BH108" s="71">
        <v>0</v>
      </c>
      <c r="BI108" s="71">
        <v>0</v>
      </c>
      <c r="BJ108" s="71">
        <v>0</v>
      </c>
      <c r="BL108" s="70">
        <v>106</v>
      </c>
      <c r="BM108" s="70" t="s">
        <v>184</v>
      </c>
      <c r="BN108" s="71">
        <v>0</v>
      </c>
      <c r="BO108" s="71">
        <v>0</v>
      </c>
      <c r="BP108" s="71">
        <v>0</v>
      </c>
      <c r="BQ108" s="71">
        <v>0</v>
      </c>
      <c r="BS108" s="70">
        <v>106</v>
      </c>
      <c r="BT108" s="70" t="s">
        <v>184</v>
      </c>
      <c r="BU108" s="71">
        <v>0</v>
      </c>
      <c r="BV108" s="71">
        <v>0</v>
      </c>
      <c r="BW108" s="71">
        <v>0</v>
      </c>
      <c r="BX108" s="71">
        <v>0</v>
      </c>
      <c r="BZ108" s="70">
        <v>106</v>
      </c>
      <c r="CA108" s="70" t="s">
        <v>184</v>
      </c>
      <c r="CB108" s="71">
        <v>0</v>
      </c>
      <c r="CC108" s="71">
        <v>0</v>
      </c>
      <c r="CD108" s="71">
        <v>0</v>
      </c>
      <c r="CE108" s="71">
        <v>0</v>
      </c>
      <c r="CG108" s="70">
        <v>106</v>
      </c>
      <c r="CH108" s="70" t="s">
        <v>184</v>
      </c>
      <c r="CI108" s="71">
        <v>0</v>
      </c>
      <c r="CJ108" s="71">
        <v>0</v>
      </c>
      <c r="CK108" s="71">
        <v>0</v>
      </c>
      <c r="CL108" s="71">
        <v>0</v>
      </c>
      <c r="CN108" s="70">
        <v>106</v>
      </c>
      <c r="CO108" s="70" t="s">
        <v>184</v>
      </c>
      <c r="CP108" s="71">
        <v>0</v>
      </c>
      <c r="CQ108" s="71">
        <v>0</v>
      </c>
      <c r="CR108" s="71">
        <v>0</v>
      </c>
      <c r="CS108" s="71">
        <v>0</v>
      </c>
      <c r="CU108" s="70">
        <v>106</v>
      </c>
      <c r="CV108" s="70" t="s">
        <v>184</v>
      </c>
      <c r="CW108" s="71">
        <v>0</v>
      </c>
      <c r="CX108" s="71">
        <v>0</v>
      </c>
      <c r="CY108" s="71">
        <v>0</v>
      </c>
      <c r="CZ108" s="71">
        <v>0</v>
      </c>
      <c r="DB108" s="70">
        <v>106</v>
      </c>
      <c r="DC108" s="70" t="s">
        <v>184</v>
      </c>
      <c r="DD108" s="71">
        <v>0</v>
      </c>
      <c r="DE108" s="71">
        <v>0</v>
      </c>
      <c r="DF108" s="71">
        <v>0</v>
      </c>
      <c r="DG108" s="71">
        <v>0</v>
      </c>
      <c r="DI108" s="70">
        <v>106</v>
      </c>
      <c r="DJ108" s="70" t="s">
        <v>184</v>
      </c>
      <c r="DK108" s="71">
        <v>0</v>
      </c>
      <c r="DL108" s="71">
        <v>0</v>
      </c>
      <c r="DM108" s="71">
        <v>0</v>
      </c>
      <c r="DN108" s="71">
        <v>0</v>
      </c>
      <c r="DP108" s="70">
        <v>106</v>
      </c>
      <c r="DQ108" s="70" t="s">
        <v>184</v>
      </c>
      <c r="DR108" s="71">
        <v>0</v>
      </c>
      <c r="DS108" s="71">
        <v>0</v>
      </c>
      <c r="DT108" s="71">
        <v>0</v>
      </c>
      <c r="DU108" s="71">
        <v>0</v>
      </c>
      <c r="DW108" s="70">
        <v>106</v>
      </c>
      <c r="DX108" s="70" t="s">
        <v>184</v>
      </c>
      <c r="DY108" s="71">
        <v>0</v>
      </c>
      <c r="DZ108" s="71">
        <v>0</v>
      </c>
      <c r="EA108" s="71">
        <v>0</v>
      </c>
      <c r="EB108" s="71">
        <v>0</v>
      </c>
    </row>
    <row r="109" spans="1:132" x14ac:dyDescent="0.35">
      <c r="A109" s="70">
        <v>107</v>
      </c>
      <c r="B109" s="70" t="s">
        <v>185</v>
      </c>
      <c r="C109" s="71">
        <v>0</v>
      </c>
      <c r="D109" s="71">
        <v>1.3941301922717699</v>
      </c>
      <c r="E109" s="71">
        <v>84.900510565150697</v>
      </c>
      <c r="F109" s="71">
        <v>86.2946407574224</v>
      </c>
      <c r="H109" s="70">
        <v>107</v>
      </c>
      <c r="I109" s="70" t="s">
        <v>185</v>
      </c>
      <c r="J109" s="75">
        <v>0</v>
      </c>
      <c r="K109" s="71">
        <v>15.7945001896816</v>
      </c>
      <c r="L109" s="71">
        <v>1530.2183770516299</v>
      </c>
      <c r="M109" s="71">
        <v>1546.01287724131</v>
      </c>
      <c r="O109" s="70">
        <v>107</v>
      </c>
      <c r="P109" s="70" t="s">
        <v>185</v>
      </c>
      <c r="Q109" s="75">
        <v>0</v>
      </c>
      <c r="R109" s="71">
        <v>418.12384131721001</v>
      </c>
      <c r="S109" s="71">
        <v>2874.9084455113202</v>
      </c>
      <c r="T109" s="71">
        <v>3293.0322868285298</v>
      </c>
      <c r="V109" s="70">
        <v>107</v>
      </c>
      <c r="W109" s="70" t="s">
        <v>185</v>
      </c>
      <c r="X109" s="71">
        <v>0</v>
      </c>
      <c r="Y109" s="71">
        <v>10.312720569705</v>
      </c>
      <c r="Z109" s="71">
        <v>974.24285757560301</v>
      </c>
      <c r="AA109" s="71">
        <v>984.555578145308</v>
      </c>
      <c r="AC109" s="70">
        <v>107</v>
      </c>
      <c r="AD109" s="70" t="s">
        <v>185</v>
      </c>
      <c r="AE109" s="71">
        <v>0</v>
      </c>
      <c r="AF109" s="71">
        <v>345.77094277663201</v>
      </c>
      <c r="AG109" s="71">
        <v>525.22167574305195</v>
      </c>
      <c r="AH109" s="71">
        <v>870.99261851968402</v>
      </c>
      <c r="AJ109" s="70">
        <v>107</v>
      </c>
      <c r="AK109" s="70" t="s">
        <v>185</v>
      </c>
      <c r="AL109" s="71">
        <v>0</v>
      </c>
      <c r="AM109" s="71">
        <v>9.5884461723742306E-2</v>
      </c>
      <c r="AN109" s="71">
        <v>9.3688982272427594</v>
      </c>
      <c r="AO109" s="71">
        <v>9.4647826889664994</v>
      </c>
      <c r="AQ109" s="70">
        <v>107</v>
      </c>
      <c r="AR109" s="70" t="s">
        <v>185</v>
      </c>
      <c r="AS109" s="71">
        <v>0</v>
      </c>
      <c r="AT109" s="71">
        <v>0.25502799485915101</v>
      </c>
      <c r="AU109" s="71">
        <v>15.310646339517699</v>
      </c>
      <c r="AV109" s="71">
        <v>15.5656743343768</v>
      </c>
      <c r="AX109" s="70">
        <v>107</v>
      </c>
      <c r="AY109" s="70" t="s">
        <v>185</v>
      </c>
      <c r="AZ109" s="71">
        <v>0</v>
      </c>
      <c r="BA109" s="71">
        <v>9.5884461723742306E-2</v>
      </c>
      <c r="BB109" s="71">
        <v>9.3688982272427594</v>
      </c>
      <c r="BC109" s="71">
        <v>9.4647826889664994</v>
      </c>
      <c r="BE109" s="70">
        <v>107</v>
      </c>
      <c r="BF109" s="70" t="s">
        <v>185</v>
      </c>
      <c r="BG109" s="71">
        <v>0</v>
      </c>
      <c r="BH109" s="71">
        <v>0.25502799485915101</v>
      </c>
      <c r="BI109" s="71">
        <v>15.310646339517699</v>
      </c>
      <c r="BJ109" s="71">
        <v>15.5656743343768</v>
      </c>
      <c r="BL109" s="70">
        <v>107</v>
      </c>
      <c r="BM109" s="70" t="s">
        <v>185</v>
      </c>
      <c r="BN109" s="71">
        <v>0</v>
      </c>
      <c r="BO109" s="71">
        <v>0.19525146191034201</v>
      </c>
      <c r="BP109" s="71">
        <v>19.0780762854864</v>
      </c>
      <c r="BQ109" s="71">
        <v>19.273327747396799</v>
      </c>
      <c r="BS109" s="70">
        <v>107</v>
      </c>
      <c r="BT109" s="70" t="s">
        <v>185</v>
      </c>
      <c r="BU109" s="71">
        <v>0</v>
      </c>
      <c r="BV109" s="71">
        <v>28.107740151033799</v>
      </c>
      <c r="BW109" s="71">
        <v>24.815609519745198</v>
      </c>
      <c r="BX109" s="71">
        <v>52.923349670778997</v>
      </c>
      <c r="BZ109" s="70">
        <v>107</v>
      </c>
      <c r="CA109" s="70" t="s">
        <v>185</v>
      </c>
      <c r="CB109" s="71">
        <v>0</v>
      </c>
      <c r="CC109" s="71">
        <v>0.39430235238987099</v>
      </c>
      <c r="CD109" s="71">
        <v>38.068622293490698</v>
      </c>
      <c r="CE109" s="71">
        <v>38.462924645880499</v>
      </c>
      <c r="CG109" s="70">
        <v>107</v>
      </c>
      <c r="CH109" s="70" t="s">
        <v>185</v>
      </c>
      <c r="CI109" s="71">
        <v>0</v>
      </c>
      <c r="CJ109" s="71">
        <v>56.4888807668152</v>
      </c>
      <c r="CK109" s="71">
        <v>78.935521784699304</v>
      </c>
      <c r="CL109" s="71">
        <v>135.42440255151399</v>
      </c>
      <c r="CN109" s="70">
        <v>107</v>
      </c>
      <c r="CO109" s="70" t="s">
        <v>185</v>
      </c>
      <c r="CP109" s="71">
        <v>0</v>
      </c>
      <c r="CQ109" s="71">
        <v>8.0876710192237494E-2</v>
      </c>
      <c r="CR109" s="71">
        <v>7.9024865251723702</v>
      </c>
      <c r="CS109" s="71">
        <v>7.9833632353646102</v>
      </c>
      <c r="CU109" s="70">
        <v>107</v>
      </c>
      <c r="CV109" s="70" t="s">
        <v>185</v>
      </c>
      <c r="CW109" s="71">
        <v>0</v>
      </c>
      <c r="CX109" s="71">
        <v>0.20805181240585299</v>
      </c>
      <c r="CY109" s="71">
        <v>13.124751030593799</v>
      </c>
      <c r="CZ109" s="71">
        <v>13.3328028429996</v>
      </c>
      <c r="DB109" s="70">
        <v>107</v>
      </c>
      <c r="DC109" s="70" t="s">
        <v>185</v>
      </c>
      <c r="DD109" s="71">
        <v>0</v>
      </c>
      <c r="DE109" s="71">
        <v>0.294722236379659</v>
      </c>
      <c r="DF109" s="71">
        <v>35.9328176264655</v>
      </c>
      <c r="DG109" s="71">
        <v>36.227539862845198</v>
      </c>
      <c r="DI109" s="70">
        <v>107</v>
      </c>
      <c r="DJ109" s="70" t="s">
        <v>185</v>
      </c>
      <c r="DK109" s="71">
        <v>0</v>
      </c>
      <c r="DL109" s="71">
        <v>0.77638057815018302</v>
      </c>
      <c r="DM109" s="71">
        <v>47.873621671381798</v>
      </c>
      <c r="DN109" s="71">
        <v>48.650002249532001</v>
      </c>
      <c r="DP109" s="70">
        <v>107</v>
      </c>
      <c r="DQ109" s="70" t="s">
        <v>185</v>
      </c>
      <c r="DR109" s="71">
        <v>0</v>
      </c>
      <c r="DS109" s="71">
        <v>0.220385007396566</v>
      </c>
      <c r="DT109" s="71">
        <v>21.533882216051602</v>
      </c>
      <c r="DU109" s="71">
        <v>21.7542672234481</v>
      </c>
      <c r="DW109" s="70">
        <v>107</v>
      </c>
      <c r="DX109" s="70" t="s">
        <v>185</v>
      </c>
      <c r="DY109" s="71">
        <v>0</v>
      </c>
      <c r="DZ109" s="71">
        <v>1.3402271925051901</v>
      </c>
      <c r="EA109" s="71">
        <v>37.614600415806997</v>
      </c>
      <c r="EB109" s="71">
        <v>38.9548276083122</v>
      </c>
    </row>
    <row r="110" spans="1:132" x14ac:dyDescent="0.35">
      <c r="A110" s="70">
        <v>108</v>
      </c>
      <c r="B110" s="70" t="s">
        <v>186</v>
      </c>
      <c r="C110" s="71">
        <v>0</v>
      </c>
      <c r="D110" s="71">
        <v>0.26865033816156098</v>
      </c>
      <c r="E110" s="71">
        <v>21.830683781756399</v>
      </c>
      <c r="F110" s="71">
        <v>22.099334119918002</v>
      </c>
      <c r="H110" s="70">
        <v>108</v>
      </c>
      <c r="I110" s="70" t="s">
        <v>186</v>
      </c>
      <c r="J110" s="75">
        <v>0</v>
      </c>
      <c r="K110" s="71">
        <v>3.0934213220746698</v>
      </c>
      <c r="L110" s="71">
        <v>391.90846707601702</v>
      </c>
      <c r="M110" s="71">
        <v>395.00188839809198</v>
      </c>
      <c r="O110" s="70">
        <v>108</v>
      </c>
      <c r="P110" s="70" t="s">
        <v>186</v>
      </c>
      <c r="Q110" s="75">
        <v>0</v>
      </c>
      <c r="R110" s="71">
        <v>77.6360056543339</v>
      </c>
      <c r="S110" s="71">
        <v>729.78822342295803</v>
      </c>
      <c r="T110" s="71">
        <v>807.42422907729099</v>
      </c>
      <c r="V110" s="70">
        <v>108</v>
      </c>
      <c r="W110" s="70" t="s">
        <v>186</v>
      </c>
      <c r="X110" s="71">
        <v>0</v>
      </c>
      <c r="Y110" s="71">
        <v>2.1082958075128002</v>
      </c>
      <c r="Z110" s="71">
        <v>250.255637516761</v>
      </c>
      <c r="AA110" s="71">
        <v>252.36393332427301</v>
      </c>
      <c r="AC110" s="70">
        <v>108</v>
      </c>
      <c r="AD110" s="70" t="s">
        <v>186</v>
      </c>
      <c r="AE110" s="71">
        <v>0</v>
      </c>
      <c r="AF110" s="71">
        <v>47.153021243618397</v>
      </c>
      <c r="AG110" s="71">
        <v>133.082622911416</v>
      </c>
      <c r="AH110" s="71">
        <v>180.23564415503401</v>
      </c>
      <c r="AJ110" s="70">
        <v>108</v>
      </c>
      <c r="AK110" s="70" t="s">
        <v>186</v>
      </c>
      <c r="AL110" s="71">
        <v>0</v>
      </c>
      <c r="AM110" s="71">
        <v>1.8791111199753501E-2</v>
      </c>
      <c r="AN110" s="71">
        <v>2.3930160983476201</v>
      </c>
      <c r="AO110" s="71">
        <v>2.4118072095473799</v>
      </c>
      <c r="AQ110" s="70">
        <v>108</v>
      </c>
      <c r="AR110" s="70" t="s">
        <v>186</v>
      </c>
      <c r="AS110" s="71">
        <v>0</v>
      </c>
      <c r="AT110" s="71">
        <v>5.1333508237740702E-2</v>
      </c>
      <c r="AU110" s="71">
        <v>3.91086874919917</v>
      </c>
      <c r="AV110" s="71">
        <v>3.96220225743691</v>
      </c>
      <c r="AX110" s="70">
        <v>108</v>
      </c>
      <c r="AY110" s="70" t="s">
        <v>186</v>
      </c>
      <c r="AZ110" s="71">
        <v>0</v>
      </c>
      <c r="BA110" s="71">
        <v>1.8791111199753501E-2</v>
      </c>
      <c r="BB110" s="71">
        <v>2.3930160983476201</v>
      </c>
      <c r="BC110" s="71">
        <v>2.4118072095473799</v>
      </c>
      <c r="BE110" s="70">
        <v>108</v>
      </c>
      <c r="BF110" s="70" t="s">
        <v>186</v>
      </c>
      <c r="BG110" s="71">
        <v>0</v>
      </c>
      <c r="BH110" s="71">
        <v>5.1333508237740702E-2</v>
      </c>
      <c r="BI110" s="71">
        <v>3.91086874919917</v>
      </c>
      <c r="BJ110" s="71">
        <v>3.96220225743691</v>
      </c>
      <c r="BL110" s="70">
        <v>108</v>
      </c>
      <c r="BM110" s="70" t="s">
        <v>186</v>
      </c>
      <c r="BN110" s="71">
        <v>0</v>
      </c>
      <c r="BO110" s="71">
        <v>3.82647184612935E-2</v>
      </c>
      <c r="BP110" s="71">
        <v>4.8729469110808097</v>
      </c>
      <c r="BQ110" s="71">
        <v>4.9112116295421</v>
      </c>
      <c r="BS110" s="70">
        <v>108</v>
      </c>
      <c r="BT110" s="70" t="s">
        <v>186</v>
      </c>
      <c r="BU110" s="71">
        <v>0</v>
      </c>
      <c r="BV110" s="71">
        <v>5.54267914877863</v>
      </c>
      <c r="BW110" s="71">
        <v>6.3210854194399104</v>
      </c>
      <c r="BX110" s="71">
        <v>11.8637645682185</v>
      </c>
      <c r="BZ110" s="70">
        <v>108</v>
      </c>
      <c r="CA110" s="70" t="s">
        <v>186</v>
      </c>
      <c r="CB110" s="71">
        <v>0</v>
      </c>
      <c r="CC110" s="71">
        <v>7.7206232431449501E-2</v>
      </c>
      <c r="CD110" s="71">
        <v>9.7606867441266605</v>
      </c>
      <c r="CE110" s="71">
        <v>9.8378929765581002</v>
      </c>
      <c r="CG110" s="70">
        <v>108</v>
      </c>
      <c r="CH110" s="70" t="s">
        <v>186</v>
      </c>
      <c r="CI110" s="71">
        <v>0</v>
      </c>
      <c r="CJ110" s="71">
        <v>10.5104401376183</v>
      </c>
      <c r="CK110" s="71">
        <v>20.006492391759501</v>
      </c>
      <c r="CL110" s="71">
        <v>30.516932529377801</v>
      </c>
      <c r="CN110" s="70">
        <v>108</v>
      </c>
      <c r="CO110" s="70" t="s">
        <v>186</v>
      </c>
      <c r="CP110" s="71">
        <v>0</v>
      </c>
      <c r="CQ110" s="71">
        <v>1.5849943018622099E-2</v>
      </c>
      <c r="CR110" s="71">
        <v>2.0184633254659698</v>
      </c>
      <c r="CS110" s="71">
        <v>2.0343132684845902</v>
      </c>
      <c r="CU110" s="70">
        <v>108</v>
      </c>
      <c r="CV110" s="70" t="s">
        <v>186</v>
      </c>
      <c r="CW110" s="71">
        <v>0</v>
      </c>
      <c r="CX110" s="71">
        <v>4.1456881769640998E-2</v>
      </c>
      <c r="CY110" s="71">
        <v>3.3500622061647101</v>
      </c>
      <c r="CZ110" s="71">
        <v>3.3915190879343502</v>
      </c>
      <c r="DB110" s="70">
        <v>108</v>
      </c>
      <c r="DC110" s="70" t="s">
        <v>186</v>
      </c>
      <c r="DD110" s="71">
        <v>0</v>
      </c>
      <c r="DE110" s="71">
        <v>5.8995251595016097E-2</v>
      </c>
      <c r="DF110" s="71">
        <v>9.2638876176240803</v>
      </c>
      <c r="DG110" s="71">
        <v>9.3228828692191001</v>
      </c>
      <c r="DI110" s="70">
        <v>108</v>
      </c>
      <c r="DJ110" s="70" t="s">
        <v>186</v>
      </c>
      <c r="DK110" s="71">
        <v>0</v>
      </c>
      <c r="DL110" s="71">
        <v>0.15720865684025501</v>
      </c>
      <c r="DM110" s="71">
        <v>12.229613855829401</v>
      </c>
      <c r="DN110" s="71">
        <v>12.386822512669699</v>
      </c>
      <c r="DP110" s="70">
        <v>108</v>
      </c>
      <c r="DQ110" s="70" t="s">
        <v>186</v>
      </c>
      <c r="DR110" s="71">
        <v>0</v>
      </c>
      <c r="DS110" s="71">
        <v>4.3190305356033798E-2</v>
      </c>
      <c r="DT110" s="71">
        <v>5.5002120370026004</v>
      </c>
      <c r="DU110" s="71">
        <v>5.5434023423586396</v>
      </c>
      <c r="DW110" s="70">
        <v>108</v>
      </c>
      <c r="DX110" s="70" t="s">
        <v>186</v>
      </c>
      <c r="DY110" s="71">
        <v>0</v>
      </c>
      <c r="DZ110" s="71">
        <v>0.27422422731459101</v>
      </c>
      <c r="EA110" s="71">
        <v>9.5881265866032095</v>
      </c>
      <c r="EB110" s="71">
        <v>9.8623508139178107</v>
      </c>
    </row>
    <row r="111" spans="1:132" x14ac:dyDescent="0.35">
      <c r="A111" s="70">
        <v>109</v>
      </c>
      <c r="B111" s="70" t="s">
        <v>187</v>
      </c>
      <c r="C111" s="71">
        <v>0</v>
      </c>
      <c r="D111" s="71">
        <v>4.1673244883525499E-4</v>
      </c>
      <c r="E111" s="71">
        <v>2.4983202726625599E-2</v>
      </c>
      <c r="F111" s="71">
        <v>2.5399935175460901E-2</v>
      </c>
      <c r="H111" s="70">
        <v>109</v>
      </c>
      <c r="I111" s="70" t="s">
        <v>187</v>
      </c>
      <c r="J111" s="75">
        <v>0</v>
      </c>
      <c r="K111" s="71">
        <v>4.9457052709053501E-3</v>
      </c>
      <c r="L111" s="71">
        <v>0.44855161146994799</v>
      </c>
      <c r="M111" s="71">
        <v>0.45349731674085397</v>
      </c>
      <c r="O111" s="70">
        <v>109</v>
      </c>
      <c r="P111" s="70" t="s">
        <v>187</v>
      </c>
      <c r="Q111" s="75">
        <v>0</v>
      </c>
      <c r="R111" s="71">
        <v>0.10315669177256</v>
      </c>
      <c r="S111" s="71">
        <v>0.83546905325473597</v>
      </c>
      <c r="T111" s="71">
        <v>0.93862574502729601</v>
      </c>
      <c r="V111" s="70">
        <v>109</v>
      </c>
      <c r="W111" s="70" t="s">
        <v>187</v>
      </c>
      <c r="X111" s="71">
        <v>0</v>
      </c>
      <c r="Y111" s="71">
        <v>3.2440909928166499E-3</v>
      </c>
      <c r="Z111" s="71">
        <v>0.28640237781094302</v>
      </c>
      <c r="AA111" s="71">
        <v>0.28964646880375899</v>
      </c>
      <c r="AC111" s="70">
        <v>109</v>
      </c>
      <c r="AD111" s="70" t="s">
        <v>187</v>
      </c>
      <c r="AE111" s="71">
        <v>0</v>
      </c>
      <c r="AF111" s="71">
        <v>7.1155496943115695E-2</v>
      </c>
      <c r="AG111" s="71">
        <v>0.15236202836182</v>
      </c>
      <c r="AH111" s="71">
        <v>0.22351752530493599</v>
      </c>
      <c r="AJ111" s="70">
        <v>109</v>
      </c>
      <c r="AK111" s="70" t="s">
        <v>187</v>
      </c>
      <c r="AL111" s="71">
        <v>0</v>
      </c>
      <c r="AM111" s="71">
        <v>2.9906611749885799E-5</v>
      </c>
      <c r="AN111" s="71">
        <v>2.7390847898664198E-3</v>
      </c>
      <c r="AO111" s="71">
        <v>2.7689914016163098E-3</v>
      </c>
      <c r="AQ111" s="70">
        <v>109</v>
      </c>
      <c r="AR111" s="70" t="s">
        <v>187</v>
      </c>
      <c r="AS111" s="71">
        <v>0</v>
      </c>
      <c r="AT111" s="71">
        <v>8.3713659330352796E-5</v>
      </c>
      <c r="AU111" s="71">
        <v>4.4764370214455899E-3</v>
      </c>
      <c r="AV111" s="71">
        <v>4.5601506807759398E-3</v>
      </c>
      <c r="AX111" s="70">
        <v>109</v>
      </c>
      <c r="AY111" s="70" t="s">
        <v>187</v>
      </c>
      <c r="AZ111" s="71">
        <v>0</v>
      </c>
      <c r="BA111" s="71">
        <v>2.9906611749885799E-5</v>
      </c>
      <c r="BB111" s="71">
        <v>2.7390847898664198E-3</v>
      </c>
      <c r="BC111" s="71">
        <v>2.7689914016163098E-3</v>
      </c>
      <c r="BE111" s="70">
        <v>109</v>
      </c>
      <c r="BF111" s="70" t="s">
        <v>187</v>
      </c>
      <c r="BG111" s="71">
        <v>0</v>
      </c>
      <c r="BH111" s="71">
        <v>8.3713659330352796E-5</v>
      </c>
      <c r="BI111" s="71">
        <v>4.4764370214455899E-3</v>
      </c>
      <c r="BJ111" s="71">
        <v>4.5601506807759398E-3</v>
      </c>
      <c r="BL111" s="70">
        <v>109</v>
      </c>
      <c r="BM111" s="70" t="s">
        <v>187</v>
      </c>
      <c r="BN111" s="71">
        <v>0</v>
      </c>
      <c r="BO111" s="71">
        <v>6.0899436258756497E-5</v>
      </c>
      <c r="BP111" s="71">
        <v>5.5776535624580299E-3</v>
      </c>
      <c r="BQ111" s="71">
        <v>5.6385529987167896E-3</v>
      </c>
      <c r="BS111" s="70">
        <v>109</v>
      </c>
      <c r="BT111" s="70" t="s">
        <v>187</v>
      </c>
      <c r="BU111" s="71">
        <v>0</v>
      </c>
      <c r="BV111" s="71">
        <v>8.2388896377757204E-3</v>
      </c>
      <c r="BW111" s="71">
        <v>7.2357595612467197E-3</v>
      </c>
      <c r="BX111" s="71">
        <v>1.5474649199022399E-2</v>
      </c>
      <c r="BZ111" s="70">
        <v>109</v>
      </c>
      <c r="CA111" s="70" t="s">
        <v>187</v>
      </c>
      <c r="CB111" s="71">
        <v>0</v>
      </c>
      <c r="CC111" s="71">
        <v>1.236636416401E-4</v>
      </c>
      <c r="CD111" s="71">
        <v>1.117107595907E-2</v>
      </c>
      <c r="CE111" s="71">
        <v>1.12947396007101E-2</v>
      </c>
      <c r="CG111" s="70">
        <v>109</v>
      </c>
      <c r="CH111" s="70" t="s">
        <v>187</v>
      </c>
      <c r="CI111" s="71">
        <v>0</v>
      </c>
      <c r="CJ111" s="71">
        <v>1.43388718638862E-2</v>
      </c>
      <c r="CK111" s="71">
        <v>2.29046176077232E-2</v>
      </c>
      <c r="CL111" s="71">
        <v>3.7243489471609402E-2</v>
      </c>
      <c r="CN111" s="70">
        <v>109</v>
      </c>
      <c r="CO111" s="70" t="s">
        <v>187</v>
      </c>
      <c r="CP111" s="71">
        <v>0</v>
      </c>
      <c r="CQ111" s="71">
        <v>2.5225655208828999E-5</v>
      </c>
      <c r="CR111" s="71">
        <v>2.3103656500700698E-3</v>
      </c>
      <c r="CS111" s="71">
        <v>2.3355913052789E-3</v>
      </c>
      <c r="CU111" s="70">
        <v>109</v>
      </c>
      <c r="CV111" s="70" t="s">
        <v>187</v>
      </c>
      <c r="CW111" s="71">
        <v>0</v>
      </c>
      <c r="CX111" s="71">
        <v>6.7672506595855596E-5</v>
      </c>
      <c r="CY111" s="71">
        <v>3.8346065503991099E-3</v>
      </c>
      <c r="CZ111" s="71">
        <v>3.9022790569949598E-3</v>
      </c>
      <c r="DB111" s="70">
        <v>109</v>
      </c>
      <c r="DC111" s="70" t="s">
        <v>187</v>
      </c>
      <c r="DD111" s="71">
        <v>0</v>
      </c>
      <c r="DE111" s="71">
        <v>9.2706691034139893E-5</v>
      </c>
      <c r="DF111" s="71">
        <v>1.06009056064116E-2</v>
      </c>
      <c r="DG111" s="71">
        <v>1.06936122974457E-2</v>
      </c>
      <c r="DI111" s="70">
        <v>109</v>
      </c>
      <c r="DJ111" s="70" t="s">
        <v>187</v>
      </c>
      <c r="DK111" s="71">
        <v>0</v>
      </c>
      <c r="DL111" s="71">
        <v>2.5639680324407498E-4</v>
      </c>
      <c r="DM111" s="71">
        <v>1.3998160771898501E-2</v>
      </c>
      <c r="DN111" s="71">
        <v>1.42545575751426E-2</v>
      </c>
      <c r="DP111" s="70">
        <v>109</v>
      </c>
      <c r="DQ111" s="70" t="s">
        <v>187</v>
      </c>
      <c r="DR111" s="71">
        <v>0</v>
      </c>
      <c r="DS111" s="71">
        <v>6.8738654138711193E-5</v>
      </c>
      <c r="DT111" s="71">
        <v>6.2956313340293904E-3</v>
      </c>
      <c r="DU111" s="71">
        <v>6.3643699881681002E-3</v>
      </c>
      <c r="DW111" s="70">
        <v>109</v>
      </c>
      <c r="DX111" s="70" t="s">
        <v>187</v>
      </c>
      <c r="DY111" s="71">
        <v>0</v>
      </c>
      <c r="DZ111" s="71">
        <v>4.5700770063134401E-4</v>
      </c>
      <c r="EA111" s="71">
        <v>1.0975333093226101E-2</v>
      </c>
      <c r="EB111" s="71">
        <v>1.1432340793857401E-2</v>
      </c>
    </row>
    <row r="112" spans="1:132" x14ac:dyDescent="0.35">
      <c r="A112" s="70">
        <v>110</v>
      </c>
      <c r="B112" s="70" t="s">
        <v>188</v>
      </c>
      <c r="C112" s="71">
        <v>0</v>
      </c>
      <c r="D112" s="71">
        <v>0</v>
      </c>
      <c r="E112" s="71">
        <v>0</v>
      </c>
      <c r="F112" s="71">
        <v>0</v>
      </c>
      <c r="H112" s="70">
        <v>110</v>
      </c>
      <c r="I112" s="70" t="s">
        <v>188</v>
      </c>
      <c r="J112" s="75">
        <v>0</v>
      </c>
      <c r="K112" s="71">
        <v>0</v>
      </c>
      <c r="L112" s="71">
        <v>0</v>
      </c>
      <c r="M112" s="71">
        <v>0</v>
      </c>
      <c r="O112" s="70">
        <v>110</v>
      </c>
      <c r="P112" s="70" t="s">
        <v>188</v>
      </c>
      <c r="Q112" s="75">
        <v>0</v>
      </c>
      <c r="R112" s="71">
        <v>0</v>
      </c>
      <c r="S112" s="71">
        <v>0</v>
      </c>
      <c r="T112" s="71">
        <v>0</v>
      </c>
      <c r="V112" s="70">
        <v>110</v>
      </c>
      <c r="W112" s="70" t="s">
        <v>188</v>
      </c>
      <c r="X112" s="71">
        <v>0</v>
      </c>
      <c r="Y112" s="71">
        <v>0</v>
      </c>
      <c r="Z112" s="71">
        <v>0</v>
      </c>
      <c r="AA112" s="71">
        <v>0</v>
      </c>
      <c r="AC112" s="70">
        <v>110</v>
      </c>
      <c r="AD112" s="70" t="s">
        <v>188</v>
      </c>
      <c r="AE112" s="71">
        <v>0</v>
      </c>
      <c r="AF112" s="71">
        <v>0</v>
      </c>
      <c r="AG112" s="71">
        <v>0</v>
      </c>
      <c r="AH112" s="71">
        <v>0</v>
      </c>
      <c r="AJ112" s="70">
        <v>110</v>
      </c>
      <c r="AK112" s="70" t="s">
        <v>188</v>
      </c>
      <c r="AL112" s="71">
        <v>0</v>
      </c>
      <c r="AM112" s="71">
        <v>0</v>
      </c>
      <c r="AN112" s="71">
        <v>0</v>
      </c>
      <c r="AO112" s="71">
        <v>0</v>
      </c>
      <c r="AQ112" s="70">
        <v>110</v>
      </c>
      <c r="AR112" s="70" t="s">
        <v>188</v>
      </c>
      <c r="AS112" s="71">
        <v>0</v>
      </c>
      <c r="AT112" s="71">
        <v>0</v>
      </c>
      <c r="AU112" s="71">
        <v>0</v>
      </c>
      <c r="AV112" s="71">
        <v>0</v>
      </c>
      <c r="AX112" s="70">
        <v>110</v>
      </c>
      <c r="AY112" s="70" t="s">
        <v>188</v>
      </c>
      <c r="AZ112" s="71">
        <v>0</v>
      </c>
      <c r="BA112" s="71">
        <v>0</v>
      </c>
      <c r="BB112" s="71">
        <v>0</v>
      </c>
      <c r="BC112" s="71">
        <v>0</v>
      </c>
      <c r="BE112" s="70">
        <v>110</v>
      </c>
      <c r="BF112" s="70" t="s">
        <v>188</v>
      </c>
      <c r="BG112" s="71">
        <v>0</v>
      </c>
      <c r="BH112" s="71">
        <v>0</v>
      </c>
      <c r="BI112" s="71">
        <v>0</v>
      </c>
      <c r="BJ112" s="71">
        <v>0</v>
      </c>
      <c r="BL112" s="70">
        <v>110</v>
      </c>
      <c r="BM112" s="70" t="s">
        <v>188</v>
      </c>
      <c r="BN112" s="71">
        <v>0</v>
      </c>
      <c r="BO112" s="71">
        <v>0</v>
      </c>
      <c r="BP112" s="71">
        <v>0</v>
      </c>
      <c r="BQ112" s="71">
        <v>0</v>
      </c>
      <c r="BS112" s="70">
        <v>110</v>
      </c>
      <c r="BT112" s="70" t="s">
        <v>188</v>
      </c>
      <c r="BU112" s="71">
        <v>0</v>
      </c>
      <c r="BV112" s="71">
        <v>0</v>
      </c>
      <c r="BW112" s="71">
        <v>0</v>
      </c>
      <c r="BX112" s="71">
        <v>0</v>
      </c>
      <c r="BZ112" s="70">
        <v>110</v>
      </c>
      <c r="CA112" s="70" t="s">
        <v>188</v>
      </c>
      <c r="CB112" s="71">
        <v>0</v>
      </c>
      <c r="CC112" s="71">
        <v>0</v>
      </c>
      <c r="CD112" s="71">
        <v>0</v>
      </c>
      <c r="CE112" s="71">
        <v>0</v>
      </c>
      <c r="CG112" s="70">
        <v>110</v>
      </c>
      <c r="CH112" s="70" t="s">
        <v>188</v>
      </c>
      <c r="CI112" s="71">
        <v>0</v>
      </c>
      <c r="CJ112" s="71">
        <v>0</v>
      </c>
      <c r="CK112" s="71">
        <v>0</v>
      </c>
      <c r="CL112" s="71">
        <v>0</v>
      </c>
      <c r="CN112" s="70">
        <v>110</v>
      </c>
      <c r="CO112" s="70" t="s">
        <v>188</v>
      </c>
      <c r="CP112" s="71">
        <v>0</v>
      </c>
      <c r="CQ112" s="71">
        <v>0</v>
      </c>
      <c r="CR112" s="71">
        <v>0</v>
      </c>
      <c r="CS112" s="71">
        <v>0</v>
      </c>
      <c r="CU112" s="70">
        <v>110</v>
      </c>
      <c r="CV112" s="70" t="s">
        <v>188</v>
      </c>
      <c r="CW112" s="71">
        <v>0</v>
      </c>
      <c r="CX112" s="71">
        <v>0</v>
      </c>
      <c r="CY112" s="71">
        <v>0</v>
      </c>
      <c r="CZ112" s="71">
        <v>0</v>
      </c>
      <c r="DB112" s="70">
        <v>110</v>
      </c>
      <c r="DC112" s="70" t="s">
        <v>188</v>
      </c>
      <c r="DD112" s="71">
        <v>0</v>
      </c>
      <c r="DE112" s="71">
        <v>0</v>
      </c>
      <c r="DF112" s="71">
        <v>0</v>
      </c>
      <c r="DG112" s="71">
        <v>0</v>
      </c>
      <c r="DI112" s="70">
        <v>110</v>
      </c>
      <c r="DJ112" s="70" t="s">
        <v>188</v>
      </c>
      <c r="DK112" s="71">
        <v>0</v>
      </c>
      <c r="DL112" s="71">
        <v>0</v>
      </c>
      <c r="DM112" s="71">
        <v>0</v>
      </c>
      <c r="DN112" s="71">
        <v>0</v>
      </c>
      <c r="DP112" s="70">
        <v>110</v>
      </c>
      <c r="DQ112" s="70" t="s">
        <v>188</v>
      </c>
      <c r="DR112" s="71">
        <v>0</v>
      </c>
      <c r="DS112" s="71">
        <v>0</v>
      </c>
      <c r="DT112" s="71">
        <v>0</v>
      </c>
      <c r="DU112" s="71">
        <v>0</v>
      </c>
      <c r="DW112" s="70">
        <v>110</v>
      </c>
      <c r="DX112" s="70" t="s">
        <v>188</v>
      </c>
      <c r="DY112" s="71">
        <v>0</v>
      </c>
      <c r="DZ112" s="71">
        <v>0</v>
      </c>
      <c r="EA112" s="71">
        <v>0</v>
      </c>
      <c r="EB112" s="71">
        <v>0</v>
      </c>
    </row>
    <row r="113" spans="1:132" x14ac:dyDescent="0.35">
      <c r="A113" s="70">
        <v>111</v>
      </c>
      <c r="B113" s="70" t="s">
        <v>189</v>
      </c>
      <c r="C113" s="71">
        <v>0</v>
      </c>
      <c r="D113" s="71">
        <v>0</v>
      </c>
      <c r="E113" s="71">
        <v>0</v>
      </c>
      <c r="F113" s="71">
        <v>0</v>
      </c>
      <c r="H113" s="70">
        <v>111</v>
      </c>
      <c r="I113" s="70" t="s">
        <v>189</v>
      </c>
      <c r="J113" s="75">
        <v>0</v>
      </c>
      <c r="K113" s="71">
        <v>0</v>
      </c>
      <c r="L113" s="71">
        <v>0</v>
      </c>
      <c r="M113" s="71">
        <v>0</v>
      </c>
      <c r="O113" s="70">
        <v>111</v>
      </c>
      <c r="P113" s="70" t="s">
        <v>189</v>
      </c>
      <c r="Q113" s="75">
        <v>0</v>
      </c>
      <c r="R113" s="71">
        <v>0</v>
      </c>
      <c r="S113" s="71">
        <v>0</v>
      </c>
      <c r="T113" s="71">
        <v>0</v>
      </c>
      <c r="V113" s="70">
        <v>111</v>
      </c>
      <c r="W113" s="70" t="s">
        <v>189</v>
      </c>
      <c r="X113" s="71">
        <v>0</v>
      </c>
      <c r="Y113" s="71">
        <v>0</v>
      </c>
      <c r="Z113" s="71">
        <v>0</v>
      </c>
      <c r="AA113" s="71">
        <v>0</v>
      </c>
      <c r="AC113" s="70">
        <v>111</v>
      </c>
      <c r="AD113" s="70" t="s">
        <v>189</v>
      </c>
      <c r="AE113" s="71">
        <v>0</v>
      </c>
      <c r="AF113" s="71">
        <v>0</v>
      </c>
      <c r="AG113" s="71">
        <v>0</v>
      </c>
      <c r="AH113" s="71">
        <v>0</v>
      </c>
      <c r="AJ113" s="70">
        <v>111</v>
      </c>
      <c r="AK113" s="70" t="s">
        <v>189</v>
      </c>
      <c r="AL113" s="71">
        <v>0</v>
      </c>
      <c r="AM113" s="71">
        <v>0</v>
      </c>
      <c r="AN113" s="71">
        <v>0</v>
      </c>
      <c r="AO113" s="71">
        <v>0</v>
      </c>
      <c r="AQ113" s="70">
        <v>111</v>
      </c>
      <c r="AR113" s="70" t="s">
        <v>189</v>
      </c>
      <c r="AS113" s="71">
        <v>0</v>
      </c>
      <c r="AT113" s="71">
        <v>0</v>
      </c>
      <c r="AU113" s="71">
        <v>0</v>
      </c>
      <c r="AV113" s="71">
        <v>0</v>
      </c>
      <c r="AX113" s="70">
        <v>111</v>
      </c>
      <c r="AY113" s="70" t="s">
        <v>189</v>
      </c>
      <c r="AZ113" s="71">
        <v>0</v>
      </c>
      <c r="BA113" s="71">
        <v>0</v>
      </c>
      <c r="BB113" s="71">
        <v>0</v>
      </c>
      <c r="BC113" s="71">
        <v>0</v>
      </c>
      <c r="BE113" s="70">
        <v>111</v>
      </c>
      <c r="BF113" s="70" t="s">
        <v>189</v>
      </c>
      <c r="BG113" s="71">
        <v>0</v>
      </c>
      <c r="BH113" s="71">
        <v>0</v>
      </c>
      <c r="BI113" s="71">
        <v>0</v>
      </c>
      <c r="BJ113" s="71">
        <v>0</v>
      </c>
      <c r="BL113" s="70">
        <v>111</v>
      </c>
      <c r="BM113" s="70" t="s">
        <v>189</v>
      </c>
      <c r="BN113" s="71">
        <v>0</v>
      </c>
      <c r="BO113" s="71">
        <v>0</v>
      </c>
      <c r="BP113" s="71">
        <v>0</v>
      </c>
      <c r="BQ113" s="71">
        <v>0</v>
      </c>
      <c r="BS113" s="70">
        <v>111</v>
      </c>
      <c r="BT113" s="70" t="s">
        <v>189</v>
      </c>
      <c r="BU113" s="71">
        <v>0</v>
      </c>
      <c r="BV113" s="71">
        <v>0</v>
      </c>
      <c r="BW113" s="71">
        <v>0</v>
      </c>
      <c r="BX113" s="71">
        <v>0</v>
      </c>
      <c r="BZ113" s="70">
        <v>111</v>
      </c>
      <c r="CA113" s="70" t="s">
        <v>189</v>
      </c>
      <c r="CB113" s="71">
        <v>0</v>
      </c>
      <c r="CC113" s="71">
        <v>0</v>
      </c>
      <c r="CD113" s="71">
        <v>0</v>
      </c>
      <c r="CE113" s="71">
        <v>0</v>
      </c>
      <c r="CG113" s="70">
        <v>111</v>
      </c>
      <c r="CH113" s="70" t="s">
        <v>189</v>
      </c>
      <c r="CI113" s="71">
        <v>0</v>
      </c>
      <c r="CJ113" s="71">
        <v>0</v>
      </c>
      <c r="CK113" s="71">
        <v>0</v>
      </c>
      <c r="CL113" s="71">
        <v>0</v>
      </c>
      <c r="CN113" s="70">
        <v>111</v>
      </c>
      <c r="CO113" s="70" t="s">
        <v>189</v>
      </c>
      <c r="CP113" s="71">
        <v>0</v>
      </c>
      <c r="CQ113" s="71">
        <v>0</v>
      </c>
      <c r="CR113" s="71">
        <v>0</v>
      </c>
      <c r="CS113" s="71">
        <v>0</v>
      </c>
      <c r="CU113" s="70">
        <v>111</v>
      </c>
      <c r="CV113" s="70" t="s">
        <v>189</v>
      </c>
      <c r="CW113" s="71">
        <v>0</v>
      </c>
      <c r="CX113" s="71">
        <v>0</v>
      </c>
      <c r="CY113" s="71">
        <v>0</v>
      </c>
      <c r="CZ113" s="71">
        <v>0</v>
      </c>
      <c r="DB113" s="70">
        <v>111</v>
      </c>
      <c r="DC113" s="70" t="s">
        <v>189</v>
      </c>
      <c r="DD113" s="71">
        <v>0</v>
      </c>
      <c r="DE113" s="71">
        <v>0</v>
      </c>
      <c r="DF113" s="71">
        <v>0</v>
      </c>
      <c r="DG113" s="71">
        <v>0</v>
      </c>
      <c r="DI113" s="70">
        <v>111</v>
      </c>
      <c r="DJ113" s="70" t="s">
        <v>189</v>
      </c>
      <c r="DK113" s="71">
        <v>0</v>
      </c>
      <c r="DL113" s="71">
        <v>0</v>
      </c>
      <c r="DM113" s="71">
        <v>0</v>
      </c>
      <c r="DN113" s="71">
        <v>0</v>
      </c>
      <c r="DP113" s="70">
        <v>111</v>
      </c>
      <c r="DQ113" s="70" t="s">
        <v>189</v>
      </c>
      <c r="DR113" s="71">
        <v>0</v>
      </c>
      <c r="DS113" s="71">
        <v>0</v>
      </c>
      <c r="DT113" s="71">
        <v>0</v>
      </c>
      <c r="DU113" s="71">
        <v>0</v>
      </c>
      <c r="DW113" s="70">
        <v>111</v>
      </c>
      <c r="DX113" s="70" t="s">
        <v>189</v>
      </c>
      <c r="DY113" s="71">
        <v>0</v>
      </c>
      <c r="DZ113" s="71">
        <v>0</v>
      </c>
      <c r="EA113" s="71">
        <v>0</v>
      </c>
      <c r="EB113" s="71">
        <v>0</v>
      </c>
    </row>
    <row r="114" spans="1:132" x14ac:dyDescent="0.35">
      <c r="A114" s="70">
        <v>112</v>
      </c>
      <c r="B114" s="70" t="s">
        <v>190</v>
      </c>
      <c r="C114" s="71">
        <v>0</v>
      </c>
      <c r="D114" s="71">
        <v>0</v>
      </c>
      <c r="E114" s="71">
        <v>0</v>
      </c>
      <c r="F114" s="71">
        <v>0</v>
      </c>
      <c r="H114" s="70">
        <v>112</v>
      </c>
      <c r="I114" s="70" t="s">
        <v>190</v>
      </c>
      <c r="J114" s="75">
        <v>0</v>
      </c>
      <c r="K114" s="71">
        <v>0</v>
      </c>
      <c r="L114" s="71">
        <v>0</v>
      </c>
      <c r="M114" s="71">
        <v>0</v>
      </c>
      <c r="O114" s="70">
        <v>112</v>
      </c>
      <c r="P114" s="70" t="s">
        <v>190</v>
      </c>
      <c r="Q114" s="75">
        <v>0</v>
      </c>
      <c r="R114" s="71">
        <v>0</v>
      </c>
      <c r="S114" s="71">
        <v>0</v>
      </c>
      <c r="T114" s="71">
        <v>0</v>
      </c>
      <c r="V114" s="70">
        <v>112</v>
      </c>
      <c r="W114" s="70" t="s">
        <v>190</v>
      </c>
      <c r="X114" s="71">
        <v>0</v>
      </c>
      <c r="Y114" s="71">
        <v>0</v>
      </c>
      <c r="Z114" s="71">
        <v>0</v>
      </c>
      <c r="AA114" s="71">
        <v>0</v>
      </c>
      <c r="AC114" s="70">
        <v>112</v>
      </c>
      <c r="AD114" s="70" t="s">
        <v>190</v>
      </c>
      <c r="AE114" s="71">
        <v>0</v>
      </c>
      <c r="AF114" s="71">
        <v>0</v>
      </c>
      <c r="AG114" s="71">
        <v>0</v>
      </c>
      <c r="AH114" s="71">
        <v>0</v>
      </c>
      <c r="AJ114" s="70">
        <v>112</v>
      </c>
      <c r="AK114" s="70" t="s">
        <v>190</v>
      </c>
      <c r="AL114" s="71">
        <v>0</v>
      </c>
      <c r="AM114" s="71">
        <v>0</v>
      </c>
      <c r="AN114" s="71">
        <v>0</v>
      </c>
      <c r="AO114" s="71">
        <v>0</v>
      </c>
      <c r="AQ114" s="70">
        <v>112</v>
      </c>
      <c r="AR114" s="70" t="s">
        <v>190</v>
      </c>
      <c r="AS114" s="71">
        <v>0</v>
      </c>
      <c r="AT114" s="71">
        <v>0</v>
      </c>
      <c r="AU114" s="71">
        <v>0</v>
      </c>
      <c r="AV114" s="71">
        <v>0</v>
      </c>
      <c r="AX114" s="70">
        <v>112</v>
      </c>
      <c r="AY114" s="70" t="s">
        <v>190</v>
      </c>
      <c r="AZ114" s="71">
        <v>0</v>
      </c>
      <c r="BA114" s="71">
        <v>0</v>
      </c>
      <c r="BB114" s="71">
        <v>0</v>
      </c>
      <c r="BC114" s="71">
        <v>0</v>
      </c>
      <c r="BE114" s="70">
        <v>112</v>
      </c>
      <c r="BF114" s="70" t="s">
        <v>190</v>
      </c>
      <c r="BG114" s="71">
        <v>0</v>
      </c>
      <c r="BH114" s="71">
        <v>0</v>
      </c>
      <c r="BI114" s="71">
        <v>0</v>
      </c>
      <c r="BJ114" s="71">
        <v>0</v>
      </c>
      <c r="BL114" s="70">
        <v>112</v>
      </c>
      <c r="BM114" s="70" t="s">
        <v>190</v>
      </c>
      <c r="BN114" s="71">
        <v>0</v>
      </c>
      <c r="BO114" s="71">
        <v>0</v>
      </c>
      <c r="BP114" s="71">
        <v>0</v>
      </c>
      <c r="BQ114" s="71">
        <v>0</v>
      </c>
      <c r="BS114" s="70">
        <v>112</v>
      </c>
      <c r="BT114" s="70" t="s">
        <v>190</v>
      </c>
      <c r="BU114" s="71">
        <v>0</v>
      </c>
      <c r="BV114" s="71">
        <v>0</v>
      </c>
      <c r="BW114" s="71">
        <v>0</v>
      </c>
      <c r="BX114" s="71">
        <v>0</v>
      </c>
      <c r="BZ114" s="70">
        <v>112</v>
      </c>
      <c r="CA114" s="70" t="s">
        <v>190</v>
      </c>
      <c r="CB114" s="71">
        <v>0</v>
      </c>
      <c r="CC114" s="71">
        <v>0</v>
      </c>
      <c r="CD114" s="71">
        <v>0</v>
      </c>
      <c r="CE114" s="71">
        <v>0</v>
      </c>
      <c r="CG114" s="70">
        <v>112</v>
      </c>
      <c r="CH114" s="70" t="s">
        <v>190</v>
      </c>
      <c r="CI114" s="71">
        <v>0</v>
      </c>
      <c r="CJ114" s="71">
        <v>0</v>
      </c>
      <c r="CK114" s="71">
        <v>0</v>
      </c>
      <c r="CL114" s="71">
        <v>0</v>
      </c>
      <c r="CN114" s="70">
        <v>112</v>
      </c>
      <c r="CO114" s="70" t="s">
        <v>190</v>
      </c>
      <c r="CP114" s="71">
        <v>0</v>
      </c>
      <c r="CQ114" s="71">
        <v>0</v>
      </c>
      <c r="CR114" s="71">
        <v>0</v>
      </c>
      <c r="CS114" s="71">
        <v>0</v>
      </c>
      <c r="CU114" s="70">
        <v>112</v>
      </c>
      <c r="CV114" s="70" t="s">
        <v>190</v>
      </c>
      <c r="CW114" s="71">
        <v>0</v>
      </c>
      <c r="CX114" s="71">
        <v>0</v>
      </c>
      <c r="CY114" s="71">
        <v>0</v>
      </c>
      <c r="CZ114" s="71">
        <v>0</v>
      </c>
      <c r="DB114" s="70">
        <v>112</v>
      </c>
      <c r="DC114" s="70" t="s">
        <v>190</v>
      </c>
      <c r="DD114" s="71">
        <v>0</v>
      </c>
      <c r="DE114" s="71">
        <v>0</v>
      </c>
      <c r="DF114" s="71">
        <v>0</v>
      </c>
      <c r="DG114" s="71">
        <v>0</v>
      </c>
      <c r="DI114" s="70">
        <v>112</v>
      </c>
      <c r="DJ114" s="70" t="s">
        <v>190</v>
      </c>
      <c r="DK114" s="71">
        <v>0</v>
      </c>
      <c r="DL114" s="71">
        <v>0</v>
      </c>
      <c r="DM114" s="71">
        <v>0</v>
      </c>
      <c r="DN114" s="71">
        <v>0</v>
      </c>
      <c r="DP114" s="70">
        <v>112</v>
      </c>
      <c r="DQ114" s="70" t="s">
        <v>190</v>
      </c>
      <c r="DR114" s="71">
        <v>0</v>
      </c>
      <c r="DS114" s="71">
        <v>0</v>
      </c>
      <c r="DT114" s="71">
        <v>0</v>
      </c>
      <c r="DU114" s="71">
        <v>0</v>
      </c>
      <c r="DW114" s="70">
        <v>112</v>
      </c>
      <c r="DX114" s="70" t="s">
        <v>190</v>
      </c>
      <c r="DY114" s="71">
        <v>0</v>
      </c>
      <c r="DZ114" s="71">
        <v>0</v>
      </c>
      <c r="EA114" s="71">
        <v>0</v>
      </c>
      <c r="EB114" s="71">
        <v>0</v>
      </c>
    </row>
    <row r="115" spans="1:132" x14ac:dyDescent="0.35">
      <c r="A115" s="70">
        <v>113</v>
      </c>
      <c r="B115" s="70" t="s">
        <v>191</v>
      </c>
      <c r="C115" s="71">
        <v>0</v>
      </c>
      <c r="D115" s="71">
        <v>0</v>
      </c>
      <c r="E115" s="71">
        <v>0</v>
      </c>
      <c r="F115" s="71">
        <v>0</v>
      </c>
      <c r="H115" s="70">
        <v>113</v>
      </c>
      <c r="I115" s="70" t="s">
        <v>191</v>
      </c>
      <c r="J115" s="75">
        <v>0</v>
      </c>
      <c r="K115" s="71">
        <v>0</v>
      </c>
      <c r="L115" s="71">
        <v>0</v>
      </c>
      <c r="M115" s="71">
        <v>0</v>
      </c>
      <c r="O115" s="70">
        <v>113</v>
      </c>
      <c r="P115" s="70" t="s">
        <v>191</v>
      </c>
      <c r="Q115" s="75">
        <v>0</v>
      </c>
      <c r="R115" s="71">
        <v>0</v>
      </c>
      <c r="S115" s="71">
        <v>0</v>
      </c>
      <c r="T115" s="71">
        <v>0</v>
      </c>
      <c r="V115" s="70">
        <v>113</v>
      </c>
      <c r="W115" s="70" t="s">
        <v>191</v>
      </c>
      <c r="X115" s="71">
        <v>0</v>
      </c>
      <c r="Y115" s="71">
        <v>0</v>
      </c>
      <c r="Z115" s="71">
        <v>0</v>
      </c>
      <c r="AA115" s="71">
        <v>0</v>
      </c>
      <c r="AC115" s="70">
        <v>113</v>
      </c>
      <c r="AD115" s="70" t="s">
        <v>191</v>
      </c>
      <c r="AE115" s="71">
        <v>0</v>
      </c>
      <c r="AF115" s="71">
        <v>0</v>
      </c>
      <c r="AG115" s="71">
        <v>0</v>
      </c>
      <c r="AH115" s="71">
        <v>0</v>
      </c>
      <c r="AJ115" s="70">
        <v>113</v>
      </c>
      <c r="AK115" s="70" t="s">
        <v>191</v>
      </c>
      <c r="AL115" s="71">
        <v>0</v>
      </c>
      <c r="AM115" s="71">
        <v>0</v>
      </c>
      <c r="AN115" s="71">
        <v>0</v>
      </c>
      <c r="AO115" s="71">
        <v>0</v>
      </c>
      <c r="AQ115" s="70">
        <v>113</v>
      </c>
      <c r="AR115" s="70" t="s">
        <v>191</v>
      </c>
      <c r="AS115" s="71">
        <v>0</v>
      </c>
      <c r="AT115" s="71">
        <v>0</v>
      </c>
      <c r="AU115" s="71">
        <v>0</v>
      </c>
      <c r="AV115" s="71">
        <v>0</v>
      </c>
      <c r="AX115" s="70">
        <v>113</v>
      </c>
      <c r="AY115" s="70" t="s">
        <v>191</v>
      </c>
      <c r="AZ115" s="71">
        <v>0</v>
      </c>
      <c r="BA115" s="71">
        <v>0</v>
      </c>
      <c r="BB115" s="71">
        <v>0</v>
      </c>
      <c r="BC115" s="71">
        <v>0</v>
      </c>
      <c r="BE115" s="70">
        <v>113</v>
      </c>
      <c r="BF115" s="70" t="s">
        <v>191</v>
      </c>
      <c r="BG115" s="71">
        <v>0</v>
      </c>
      <c r="BH115" s="71">
        <v>0</v>
      </c>
      <c r="BI115" s="71">
        <v>0</v>
      </c>
      <c r="BJ115" s="71">
        <v>0</v>
      </c>
      <c r="BL115" s="70">
        <v>113</v>
      </c>
      <c r="BM115" s="70" t="s">
        <v>191</v>
      </c>
      <c r="BN115" s="71">
        <v>0</v>
      </c>
      <c r="BO115" s="71">
        <v>0</v>
      </c>
      <c r="BP115" s="71">
        <v>0</v>
      </c>
      <c r="BQ115" s="71">
        <v>0</v>
      </c>
      <c r="BS115" s="70">
        <v>113</v>
      </c>
      <c r="BT115" s="70" t="s">
        <v>191</v>
      </c>
      <c r="BU115" s="71">
        <v>0</v>
      </c>
      <c r="BV115" s="71">
        <v>0</v>
      </c>
      <c r="BW115" s="71">
        <v>0</v>
      </c>
      <c r="BX115" s="71">
        <v>0</v>
      </c>
      <c r="BZ115" s="70">
        <v>113</v>
      </c>
      <c r="CA115" s="70" t="s">
        <v>191</v>
      </c>
      <c r="CB115" s="71">
        <v>0</v>
      </c>
      <c r="CC115" s="71">
        <v>0</v>
      </c>
      <c r="CD115" s="71">
        <v>0</v>
      </c>
      <c r="CE115" s="71">
        <v>0</v>
      </c>
      <c r="CG115" s="70">
        <v>113</v>
      </c>
      <c r="CH115" s="70" t="s">
        <v>191</v>
      </c>
      <c r="CI115" s="71">
        <v>0</v>
      </c>
      <c r="CJ115" s="71">
        <v>0</v>
      </c>
      <c r="CK115" s="71">
        <v>0</v>
      </c>
      <c r="CL115" s="71">
        <v>0</v>
      </c>
      <c r="CN115" s="70">
        <v>113</v>
      </c>
      <c r="CO115" s="70" t="s">
        <v>191</v>
      </c>
      <c r="CP115" s="71">
        <v>0</v>
      </c>
      <c r="CQ115" s="71">
        <v>0</v>
      </c>
      <c r="CR115" s="71">
        <v>0</v>
      </c>
      <c r="CS115" s="71">
        <v>0</v>
      </c>
      <c r="CU115" s="70">
        <v>113</v>
      </c>
      <c r="CV115" s="70" t="s">
        <v>191</v>
      </c>
      <c r="CW115" s="71">
        <v>0</v>
      </c>
      <c r="CX115" s="71">
        <v>0</v>
      </c>
      <c r="CY115" s="71">
        <v>0</v>
      </c>
      <c r="CZ115" s="71">
        <v>0</v>
      </c>
      <c r="DB115" s="70">
        <v>113</v>
      </c>
      <c r="DC115" s="70" t="s">
        <v>191</v>
      </c>
      <c r="DD115" s="71">
        <v>0</v>
      </c>
      <c r="DE115" s="71">
        <v>0</v>
      </c>
      <c r="DF115" s="71">
        <v>0</v>
      </c>
      <c r="DG115" s="71">
        <v>0</v>
      </c>
      <c r="DI115" s="70">
        <v>113</v>
      </c>
      <c r="DJ115" s="70" t="s">
        <v>191</v>
      </c>
      <c r="DK115" s="71">
        <v>0</v>
      </c>
      <c r="DL115" s="71">
        <v>0</v>
      </c>
      <c r="DM115" s="71">
        <v>0</v>
      </c>
      <c r="DN115" s="71">
        <v>0</v>
      </c>
      <c r="DP115" s="70">
        <v>113</v>
      </c>
      <c r="DQ115" s="70" t="s">
        <v>191</v>
      </c>
      <c r="DR115" s="71">
        <v>0</v>
      </c>
      <c r="DS115" s="71">
        <v>0</v>
      </c>
      <c r="DT115" s="71">
        <v>0</v>
      </c>
      <c r="DU115" s="71">
        <v>0</v>
      </c>
      <c r="DW115" s="70">
        <v>113</v>
      </c>
      <c r="DX115" s="70" t="s">
        <v>191</v>
      </c>
      <c r="DY115" s="71">
        <v>0</v>
      </c>
      <c r="DZ115" s="71">
        <v>0</v>
      </c>
      <c r="EA115" s="71">
        <v>0</v>
      </c>
      <c r="EB115" s="71">
        <v>0</v>
      </c>
    </row>
    <row r="116" spans="1:132" x14ac:dyDescent="0.35">
      <c r="A116" s="70">
        <v>114</v>
      </c>
      <c r="B116" s="70" t="s">
        <v>192</v>
      </c>
      <c r="C116" s="71">
        <v>0</v>
      </c>
      <c r="D116" s="71">
        <v>0</v>
      </c>
      <c r="E116" s="71">
        <v>0</v>
      </c>
      <c r="F116" s="71">
        <v>0</v>
      </c>
      <c r="H116" s="70">
        <v>114</v>
      </c>
      <c r="I116" s="70" t="s">
        <v>192</v>
      </c>
      <c r="J116" s="75">
        <v>0</v>
      </c>
      <c r="K116" s="71">
        <v>0</v>
      </c>
      <c r="L116" s="71">
        <v>0</v>
      </c>
      <c r="M116" s="71">
        <v>0</v>
      </c>
      <c r="O116" s="70">
        <v>114</v>
      </c>
      <c r="P116" s="70" t="s">
        <v>192</v>
      </c>
      <c r="Q116" s="75">
        <v>0</v>
      </c>
      <c r="R116" s="71">
        <v>0</v>
      </c>
      <c r="S116" s="71">
        <v>0</v>
      </c>
      <c r="T116" s="71">
        <v>0</v>
      </c>
      <c r="V116" s="70">
        <v>114</v>
      </c>
      <c r="W116" s="70" t="s">
        <v>192</v>
      </c>
      <c r="X116" s="71">
        <v>0</v>
      </c>
      <c r="Y116" s="71">
        <v>0</v>
      </c>
      <c r="Z116" s="71">
        <v>0</v>
      </c>
      <c r="AA116" s="71">
        <v>0</v>
      </c>
      <c r="AC116" s="70">
        <v>114</v>
      </c>
      <c r="AD116" s="70" t="s">
        <v>192</v>
      </c>
      <c r="AE116" s="71">
        <v>0</v>
      </c>
      <c r="AF116" s="71">
        <v>0</v>
      </c>
      <c r="AG116" s="71">
        <v>0</v>
      </c>
      <c r="AH116" s="71">
        <v>0</v>
      </c>
      <c r="AJ116" s="70">
        <v>114</v>
      </c>
      <c r="AK116" s="70" t="s">
        <v>192</v>
      </c>
      <c r="AL116" s="71">
        <v>0</v>
      </c>
      <c r="AM116" s="71">
        <v>0</v>
      </c>
      <c r="AN116" s="71">
        <v>0</v>
      </c>
      <c r="AO116" s="71">
        <v>0</v>
      </c>
      <c r="AQ116" s="70">
        <v>114</v>
      </c>
      <c r="AR116" s="70" t="s">
        <v>192</v>
      </c>
      <c r="AS116" s="71">
        <v>0</v>
      </c>
      <c r="AT116" s="71">
        <v>0</v>
      </c>
      <c r="AU116" s="71">
        <v>0</v>
      </c>
      <c r="AV116" s="71">
        <v>0</v>
      </c>
      <c r="AX116" s="70">
        <v>114</v>
      </c>
      <c r="AY116" s="70" t="s">
        <v>192</v>
      </c>
      <c r="AZ116" s="71">
        <v>0</v>
      </c>
      <c r="BA116" s="71">
        <v>0</v>
      </c>
      <c r="BB116" s="71">
        <v>0</v>
      </c>
      <c r="BC116" s="71">
        <v>0</v>
      </c>
      <c r="BE116" s="70">
        <v>114</v>
      </c>
      <c r="BF116" s="70" t="s">
        <v>192</v>
      </c>
      <c r="BG116" s="71">
        <v>0</v>
      </c>
      <c r="BH116" s="71">
        <v>0</v>
      </c>
      <c r="BI116" s="71">
        <v>0</v>
      </c>
      <c r="BJ116" s="71">
        <v>0</v>
      </c>
      <c r="BL116" s="70">
        <v>114</v>
      </c>
      <c r="BM116" s="70" t="s">
        <v>192</v>
      </c>
      <c r="BN116" s="71">
        <v>0</v>
      </c>
      <c r="BO116" s="71">
        <v>0</v>
      </c>
      <c r="BP116" s="71">
        <v>0</v>
      </c>
      <c r="BQ116" s="71">
        <v>0</v>
      </c>
      <c r="BS116" s="70">
        <v>114</v>
      </c>
      <c r="BT116" s="70" t="s">
        <v>192</v>
      </c>
      <c r="BU116" s="71">
        <v>0</v>
      </c>
      <c r="BV116" s="71">
        <v>0</v>
      </c>
      <c r="BW116" s="71">
        <v>0</v>
      </c>
      <c r="BX116" s="71">
        <v>0</v>
      </c>
      <c r="BZ116" s="70">
        <v>114</v>
      </c>
      <c r="CA116" s="70" t="s">
        <v>192</v>
      </c>
      <c r="CB116" s="71">
        <v>0</v>
      </c>
      <c r="CC116" s="71">
        <v>0</v>
      </c>
      <c r="CD116" s="71">
        <v>0</v>
      </c>
      <c r="CE116" s="71">
        <v>0</v>
      </c>
      <c r="CG116" s="70">
        <v>114</v>
      </c>
      <c r="CH116" s="70" t="s">
        <v>192</v>
      </c>
      <c r="CI116" s="71">
        <v>0</v>
      </c>
      <c r="CJ116" s="71">
        <v>0</v>
      </c>
      <c r="CK116" s="71">
        <v>0</v>
      </c>
      <c r="CL116" s="71">
        <v>0</v>
      </c>
      <c r="CN116" s="70">
        <v>114</v>
      </c>
      <c r="CO116" s="70" t="s">
        <v>192</v>
      </c>
      <c r="CP116" s="71">
        <v>0</v>
      </c>
      <c r="CQ116" s="71">
        <v>0</v>
      </c>
      <c r="CR116" s="71">
        <v>0</v>
      </c>
      <c r="CS116" s="71">
        <v>0</v>
      </c>
      <c r="CU116" s="70">
        <v>114</v>
      </c>
      <c r="CV116" s="70" t="s">
        <v>192</v>
      </c>
      <c r="CW116" s="71">
        <v>0</v>
      </c>
      <c r="CX116" s="71">
        <v>0</v>
      </c>
      <c r="CY116" s="71">
        <v>0</v>
      </c>
      <c r="CZ116" s="71">
        <v>0</v>
      </c>
      <c r="DB116" s="70">
        <v>114</v>
      </c>
      <c r="DC116" s="70" t="s">
        <v>192</v>
      </c>
      <c r="DD116" s="71">
        <v>0</v>
      </c>
      <c r="DE116" s="71">
        <v>0</v>
      </c>
      <c r="DF116" s="71">
        <v>0</v>
      </c>
      <c r="DG116" s="71">
        <v>0</v>
      </c>
      <c r="DI116" s="70">
        <v>114</v>
      </c>
      <c r="DJ116" s="70" t="s">
        <v>192</v>
      </c>
      <c r="DK116" s="71">
        <v>0</v>
      </c>
      <c r="DL116" s="71">
        <v>0</v>
      </c>
      <c r="DM116" s="71">
        <v>0</v>
      </c>
      <c r="DN116" s="71">
        <v>0</v>
      </c>
      <c r="DP116" s="70">
        <v>114</v>
      </c>
      <c r="DQ116" s="70" t="s">
        <v>192</v>
      </c>
      <c r="DR116" s="71">
        <v>0</v>
      </c>
      <c r="DS116" s="71">
        <v>0</v>
      </c>
      <c r="DT116" s="71">
        <v>0</v>
      </c>
      <c r="DU116" s="71">
        <v>0</v>
      </c>
      <c r="DW116" s="70">
        <v>114</v>
      </c>
      <c r="DX116" s="70" t="s">
        <v>192</v>
      </c>
      <c r="DY116" s="71">
        <v>0</v>
      </c>
      <c r="DZ116" s="71">
        <v>0</v>
      </c>
      <c r="EA116" s="71">
        <v>0</v>
      </c>
      <c r="EB116" s="71">
        <v>0</v>
      </c>
    </row>
    <row r="117" spans="1:132" x14ac:dyDescent="0.35">
      <c r="A117" s="70">
        <v>115</v>
      </c>
      <c r="B117" s="70" t="s">
        <v>193</v>
      </c>
      <c r="C117" s="71">
        <v>0</v>
      </c>
      <c r="D117" s="71">
        <v>0</v>
      </c>
      <c r="E117" s="71">
        <v>0</v>
      </c>
      <c r="F117" s="71">
        <v>0</v>
      </c>
      <c r="H117" s="70">
        <v>115</v>
      </c>
      <c r="I117" s="70" t="s">
        <v>193</v>
      </c>
      <c r="J117" s="75">
        <v>0</v>
      </c>
      <c r="K117" s="71">
        <v>0</v>
      </c>
      <c r="L117" s="71">
        <v>0</v>
      </c>
      <c r="M117" s="71">
        <v>0</v>
      </c>
      <c r="O117" s="70">
        <v>115</v>
      </c>
      <c r="P117" s="70" t="s">
        <v>193</v>
      </c>
      <c r="Q117" s="75">
        <v>0</v>
      </c>
      <c r="R117" s="71">
        <v>0</v>
      </c>
      <c r="S117" s="71">
        <v>0</v>
      </c>
      <c r="T117" s="71">
        <v>0</v>
      </c>
      <c r="V117" s="70">
        <v>115</v>
      </c>
      <c r="W117" s="70" t="s">
        <v>193</v>
      </c>
      <c r="X117" s="71">
        <v>0</v>
      </c>
      <c r="Y117" s="71">
        <v>0</v>
      </c>
      <c r="Z117" s="71">
        <v>0</v>
      </c>
      <c r="AA117" s="71">
        <v>0</v>
      </c>
      <c r="AC117" s="70">
        <v>115</v>
      </c>
      <c r="AD117" s="70" t="s">
        <v>193</v>
      </c>
      <c r="AE117" s="71">
        <v>0</v>
      </c>
      <c r="AF117" s="71">
        <v>0</v>
      </c>
      <c r="AG117" s="71">
        <v>0</v>
      </c>
      <c r="AH117" s="71">
        <v>0</v>
      </c>
      <c r="AJ117" s="70">
        <v>115</v>
      </c>
      <c r="AK117" s="70" t="s">
        <v>193</v>
      </c>
      <c r="AL117" s="71">
        <v>0</v>
      </c>
      <c r="AM117" s="71">
        <v>0</v>
      </c>
      <c r="AN117" s="71">
        <v>0</v>
      </c>
      <c r="AO117" s="71">
        <v>0</v>
      </c>
      <c r="AQ117" s="70">
        <v>115</v>
      </c>
      <c r="AR117" s="70" t="s">
        <v>193</v>
      </c>
      <c r="AS117" s="71">
        <v>0</v>
      </c>
      <c r="AT117" s="71">
        <v>0</v>
      </c>
      <c r="AU117" s="71">
        <v>0</v>
      </c>
      <c r="AV117" s="71">
        <v>0</v>
      </c>
      <c r="AX117" s="70">
        <v>115</v>
      </c>
      <c r="AY117" s="70" t="s">
        <v>193</v>
      </c>
      <c r="AZ117" s="71">
        <v>0</v>
      </c>
      <c r="BA117" s="71">
        <v>0</v>
      </c>
      <c r="BB117" s="71">
        <v>0</v>
      </c>
      <c r="BC117" s="71">
        <v>0</v>
      </c>
      <c r="BE117" s="70">
        <v>115</v>
      </c>
      <c r="BF117" s="70" t="s">
        <v>193</v>
      </c>
      <c r="BG117" s="71">
        <v>0</v>
      </c>
      <c r="BH117" s="71">
        <v>0</v>
      </c>
      <c r="BI117" s="71">
        <v>0</v>
      </c>
      <c r="BJ117" s="71">
        <v>0</v>
      </c>
      <c r="BL117" s="70">
        <v>115</v>
      </c>
      <c r="BM117" s="70" t="s">
        <v>193</v>
      </c>
      <c r="BN117" s="71">
        <v>0</v>
      </c>
      <c r="BO117" s="71">
        <v>0</v>
      </c>
      <c r="BP117" s="71">
        <v>0</v>
      </c>
      <c r="BQ117" s="71">
        <v>0</v>
      </c>
      <c r="BS117" s="70">
        <v>115</v>
      </c>
      <c r="BT117" s="70" t="s">
        <v>193</v>
      </c>
      <c r="BU117" s="71">
        <v>0</v>
      </c>
      <c r="BV117" s="71">
        <v>0</v>
      </c>
      <c r="BW117" s="71">
        <v>0</v>
      </c>
      <c r="BX117" s="71">
        <v>0</v>
      </c>
      <c r="BZ117" s="70">
        <v>115</v>
      </c>
      <c r="CA117" s="70" t="s">
        <v>193</v>
      </c>
      <c r="CB117" s="71">
        <v>0</v>
      </c>
      <c r="CC117" s="71">
        <v>0</v>
      </c>
      <c r="CD117" s="71">
        <v>0</v>
      </c>
      <c r="CE117" s="71">
        <v>0</v>
      </c>
      <c r="CG117" s="70">
        <v>115</v>
      </c>
      <c r="CH117" s="70" t="s">
        <v>193</v>
      </c>
      <c r="CI117" s="71">
        <v>0</v>
      </c>
      <c r="CJ117" s="71">
        <v>0</v>
      </c>
      <c r="CK117" s="71">
        <v>0</v>
      </c>
      <c r="CL117" s="71">
        <v>0</v>
      </c>
      <c r="CN117" s="70">
        <v>115</v>
      </c>
      <c r="CO117" s="70" t="s">
        <v>193</v>
      </c>
      <c r="CP117" s="71">
        <v>0</v>
      </c>
      <c r="CQ117" s="71">
        <v>0</v>
      </c>
      <c r="CR117" s="71">
        <v>0</v>
      </c>
      <c r="CS117" s="71">
        <v>0</v>
      </c>
      <c r="CU117" s="70">
        <v>115</v>
      </c>
      <c r="CV117" s="70" t="s">
        <v>193</v>
      </c>
      <c r="CW117" s="71">
        <v>0</v>
      </c>
      <c r="CX117" s="71">
        <v>0</v>
      </c>
      <c r="CY117" s="71">
        <v>0</v>
      </c>
      <c r="CZ117" s="71">
        <v>0</v>
      </c>
      <c r="DB117" s="70">
        <v>115</v>
      </c>
      <c r="DC117" s="70" t="s">
        <v>193</v>
      </c>
      <c r="DD117" s="71">
        <v>0</v>
      </c>
      <c r="DE117" s="71">
        <v>0</v>
      </c>
      <c r="DF117" s="71">
        <v>0</v>
      </c>
      <c r="DG117" s="71">
        <v>0</v>
      </c>
      <c r="DI117" s="70">
        <v>115</v>
      </c>
      <c r="DJ117" s="70" t="s">
        <v>193</v>
      </c>
      <c r="DK117" s="71">
        <v>0</v>
      </c>
      <c r="DL117" s="71">
        <v>0</v>
      </c>
      <c r="DM117" s="71">
        <v>0</v>
      </c>
      <c r="DN117" s="71">
        <v>0</v>
      </c>
      <c r="DP117" s="70">
        <v>115</v>
      </c>
      <c r="DQ117" s="70" t="s">
        <v>193</v>
      </c>
      <c r="DR117" s="71">
        <v>0</v>
      </c>
      <c r="DS117" s="71">
        <v>0</v>
      </c>
      <c r="DT117" s="71">
        <v>0</v>
      </c>
      <c r="DU117" s="71">
        <v>0</v>
      </c>
      <c r="DW117" s="70">
        <v>115</v>
      </c>
      <c r="DX117" s="70" t="s">
        <v>193</v>
      </c>
      <c r="DY117" s="71">
        <v>0</v>
      </c>
      <c r="DZ117" s="71">
        <v>0</v>
      </c>
      <c r="EA117" s="71">
        <v>0</v>
      </c>
      <c r="EB117" s="71">
        <v>0</v>
      </c>
    </row>
    <row r="118" spans="1:132" x14ac:dyDescent="0.35">
      <c r="A118" s="70">
        <v>116</v>
      </c>
      <c r="B118" s="70" t="s">
        <v>194</v>
      </c>
      <c r="C118" s="71">
        <v>0</v>
      </c>
      <c r="D118" s="71">
        <v>0</v>
      </c>
      <c r="E118" s="71">
        <v>0</v>
      </c>
      <c r="F118" s="71">
        <v>0</v>
      </c>
      <c r="H118" s="70">
        <v>116</v>
      </c>
      <c r="I118" s="70" t="s">
        <v>194</v>
      </c>
      <c r="J118" s="75">
        <v>0</v>
      </c>
      <c r="K118" s="71">
        <v>0</v>
      </c>
      <c r="L118" s="71">
        <v>0</v>
      </c>
      <c r="M118" s="71">
        <v>0</v>
      </c>
      <c r="O118" s="70">
        <v>116</v>
      </c>
      <c r="P118" s="70" t="s">
        <v>194</v>
      </c>
      <c r="Q118" s="75">
        <v>0</v>
      </c>
      <c r="R118" s="71">
        <v>0</v>
      </c>
      <c r="S118" s="71">
        <v>0</v>
      </c>
      <c r="T118" s="71">
        <v>0</v>
      </c>
      <c r="V118" s="70">
        <v>116</v>
      </c>
      <c r="W118" s="70" t="s">
        <v>194</v>
      </c>
      <c r="X118" s="71">
        <v>0</v>
      </c>
      <c r="Y118" s="71">
        <v>0</v>
      </c>
      <c r="Z118" s="71">
        <v>0</v>
      </c>
      <c r="AA118" s="71">
        <v>0</v>
      </c>
      <c r="AC118" s="70">
        <v>116</v>
      </c>
      <c r="AD118" s="70" t="s">
        <v>194</v>
      </c>
      <c r="AE118" s="71">
        <v>0</v>
      </c>
      <c r="AF118" s="71">
        <v>0</v>
      </c>
      <c r="AG118" s="71">
        <v>0</v>
      </c>
      <c r="AH118" s="71">
        <v>0</v>
      </c>
      <c r="AJ118" s="70">
        <v>116</v>
      </c>
      <c r="AK118" s="70" t="s">
        <v>194</v>
      </c>
      <c r="AL118" s="71">
        <v>0</v>
      </c>
      <c r="AM118" s="71">
        <v>0</v>
      </c>
      <c r="AN118" s="71">
        <v>0</v>
      </c>
      <c r="AO118" s="71">
        <v>0</v>
      </c>
      <c r="AQ118" s="70">
        <v>116</v>
      </c>
      <c r="AR118" s="70" t="s">
        <v>194</v>
      </c>
      <c r="AS118" s="71">
        <v>0</v>
      </c>
      <c r="AT118" s="71">
        <v>0</v>
      </c>
      <c r="AU118" s="71">
        <v>0</v>
      </c>
      <c r="AV118" s="71">
        <v>0</v>
      </c>
      <c r="AX118" s="70">
        <v>116</v>
      </c>
      <c r="AY118" s="70" t="s">
        <v>194</v>
      </c>
      <c r="AZ118" s="71">
        <v>0</v>
      </c>
      <c r="BA118" s="71">
        <v>0</v>
      </c>
      <c r="BB118" s="71">
        <v>0</v>
      </c>
      <c r="BC118" s="71">
        <v>0</v>
      </c>
      <c r="BE118" s="70">
        <v>116</v>
      </c>
      <c r="BF118" s="70" t="s">
        <v>194</v>
      </c>
      <c r="BG118" s="71">
        <v>0</v>
      </c>
      <c r="BH118" s="71">
        <v>0</v>
      </c>
      <c r="BI118" s="71">
        <v>0</v>
      </c>
      <c r="BJ118" s="71">
        <v>0</v>
      </c>
      <c r="BL118" s="70">
        <v>116</v>
      </c>
      <c r="BM118" s="70" t="s">
        <v>194</v>
      </c>
      <c r="BN118" s="71">
        <v>0</v>
      </c>
      <c r="BO118" s="71">
        <v>0</v>
      </c>
      <c r="BP118" s="71">
        <v>0</v>
      </c>
      <c r="BQ118" s="71">
        <v>0</v>
      </c>
      <c r="BS118" s="70">
        <v>116</v>
      </c>
      <c r="BT118" s="70" t="s">
        <v>194</v>
      </c>
      <c r="BU118" s="71">
        <v>0</v>
      </c>
      <c r="BV118" s="71">
        <v>0</v>
      </c>
      <c r="BW118" s="71">
        <v>0</v>
      </c>
      <c r="BX118" s="71">
        <v>0</v>
      </c>
      <c r="BZ118" s="70">
        <v>116</v>
      </c>
      <c r="CA118" s="70" t="s">
        <v>194</v>
      </c>
      <c r="CB118" s="71">
        <v>0</v>
      </c>
      <c r="CC118" s="71">
        <v>0</v>
      </c>
      <c r="CD118" s="71">
        <v>0</v>
      </c>
      <c r="CE118" s="71">
        <v>0</v>
      </c>
      <c r="CG118" s="70">
        <v>116</v>
      </c>
      <c r="CH118" s="70" t="s">
        <v>194</v>
      </c>
      <c r="CI118" s="71">
        <v>0</v>
      </c>
      <c r="CJ118" s="71">
        <v>0</v>
      </c>
      <c r="CK118" s="71">
        <v>0</v>
      </c>
      <c r="CL118" s="71">
        <v>0</v>
      </c>
      <c r="CN118" s="70">
        <v>116</v>
      </c>
      <c r="CO118" s="70" t="s">
        <v>194</v>
      </c>
      <c r="CP118" s="71">
        <v>0</v>
      </c>
      <c r="CQ118" s="71">
        <v>0</v>
      </c>
      <c r="CR118" s="71">
        <v>0</v>
      </c>
      <c r="CS118" s="71">
        <v>0</v>
      </c>
      <c r="CU118" s="70">
        <v>116</v>
      </c>
      <c r="CV118" s="70" t="s">
        <v>194</v>
      </c>
      <c r="CW118" s="71">
        <v>0</v>
      </c>
      <c r="CX118" s="71">
        <v>0</v>
      </c>
      <c r="CY118" s="71">
        <v>0</v>
      </c>
      <c r="CZ118" s="71">
        <v>0</v>
      </c>
      <c r="DB118" s="70">
        <v>116</v>
      </c>
      <c r="DC118" s="70" t="s">
        <v>194</v>
      </c>
      <c r="DD118" s="71">
        <v>0</v>
      </c>
      <c r="DE118" s="71">
        <v>0</v>
      </c>
      <c r="DF118" s="71">
        <v>0</v>
      </c>
      <c r="DG118" s="71">
        <v>0</v>
      </c>
      <c r="DI118" s="70">
        <v>116</v>
      </c>
      <c r="DJ118" s="70" t="s">
        <v>194</v>
      </c>
      <c r="DK118" s="71">
        <v>0</v>
      </c>
      <c r="DL118" s="71">
        <v>0</v>
      </c>
      <c r="DM118" s="71">
        <v>0</v>
      </c>
      <c r="DN118" s="71">
        <v>0</v>
      </c>
      <c r="DP118" s="70">
        <v>116</v>
      </c>
      <c r="DQ118" s="70" t="s">
        <v>194</v>
      </c>
      <c r="DR118" s="71">
        <v>0</v>
      </c>
      <c r="DS118" s="71">
        <v>0</v>
      </c>
      <c r="DT118" s="71">
        <v>0</v>
      </c>
      <c r="DU118" s="71">
        <v>0</v>
      </c>
      <c r="DW118" s="70">
        <v>116</v>
      </c>
      <c r="DX118" s="70" t="s">
        <v>194</v>
      </c>
      <c r="DY118" s="71">
        <v>0</v>
      </c>
      <c r="DZ118" s="71">
        <v>0</v>
      </c>
      <c r="EA118" s="71">
        <v>0</v>
      </c>
      <c r="EB118" s="71">
        <v>0</v>
      </c>
    </row>
    <row r="119" spans="1:132" x14ac:dyDescent="0.35">
      <c r="A119" s="70">
        <v>117</v>
      </c>
      <c r="B119" s="70" t="s">
        <v>195</v>
      </c>
      <c r="C119" s="71">
        <v>0</v>
      </c>
      <c r="D119" s="71">
        <v>0</v>
      </c>
      <c r="E119" s="71">
        <v>0</v>
      </c>
      <c r="F119" s="71">
        <v>0</v>
      </c>
      <c r="H119" s="70">
        <v>117</v>
      </c>
      <c r="I119" s="70" t="s">
        <v>195</v>
      </c>
      <c r="J119" s="75">
        <v>0</v>
      </c>
      <c r="K119" s="71">
        <v>0</v>
      </c>
      <c r="L119" s="71">
        <v>0</v>
      </c>
      <c r="M119" s="71">
        <v>0</v>
      </c>
      <c r="O119" s="70">
        <v>117</v>
      </c>
      <c r="P119" s="70" t="s">
        <v>195</v>
      </c>
      <c r="Q119" s="75">
        <v>0</v>
      </c>
      <c r="R119" s="71">
        <v>0</v>
      </c>
      <c r="S119" s="71">
        <v>0</v>
      </c>
      <c r="T119" s="71">
        <v>0</v>
      </c>
      <c r="V119" s="70">
        <v>117</v>
      </c>
      <c r="W119" s="70" t="s">
        <v>195</v>
      </c>
      <c r="X119" s="71">
        <v>0</v>
      </c>
      <c r="Y119" s="71">
        <v>0</v>
      </c>
      <c r="Z119" s="71">
        <v>0</v>
      </c>
      <c r="AA119" s="71">
        <v>0</v>
      </c>
      <c r="AC119" s="70">
        <v>117</v>
      </c>
      <c r="AD119" s="70" t="s">
        <v>195</v>
      </c>
      <c r="AE119" s="71">
        <v>0</v>
      </c>
      <c r="AF119" s="71">
        <v>0</v>
      </c>
      <c r="AG119" s="71">
        <v>0</v>
      </c>
      <c r="AH119" s="71">
        <v>0</v>
      </c>
      <c r="AJ119" s="70">
        <v>117</v>
      </c>
      <c r="AK119" s="70" t="s">
        <v>195</v>
      </c>
      <c r="AL119" s="71">
        <v>0</v>
      </c>
      <c r="AM119" s="71">
        <v>0</v>
      </c>
      <c r="AN119" s="71">
        <v>0</v>
      </c>
      <c r="AO119" s="71">
        <v>0</v>
      </c>
      <c r="AQ119" s="70">
        <v>117</v>
      </c>
      <c r="AR119" s="70" t="s">
        <v>195</v>
      </c>
      <c r="AS119" s="71">
        <v>0</v>
      </c>
      <c r="AT119" s="71">
        <v>0</v>
      </c>
      <c r="AU119" s="71">
        <v>0</v>
      </c>
      <c r="AV119" s="71">
        <v>0</v>
      </c>
      <c r="AX119" s="70">
        <v>117</v>
      </c>
      <c r="AY119" s="70" t="s">
        <v>195</v>
      </c>
      <c r="AZ119" s="71">
        <v>0</v>
      </c>
      <c r="BA119" s="71">
        <v>0</v>
      </c>
      <c r="BB119" s="71">
        <v>0</v>
      </c>
      <c r="BC119" s="71">
        <v>0</v>
      </c>
      <c r="BE119" s="70">
        <v>117</v>
      </c>
      <c r="BF119" s="70" t="s">
        <v>195</v>
      </c>
      <c r="BG119" s="71">
        <v>0</v>
      </c>
      <c r="BH119" s="71">
        <v>0</v>
      </c>
      <c r="BI119" s="71">
        <v>0</v>
      </c>
      <c r="BJ119" s="71">
        <v>0</v>
      </c>
      <c r="BL119" s="70">
        <v>117</v>
      </c>
      <c r="BM119" s="70" t="s">
        <v>195</v>
      </c>
      <c r="BN119" s="71">
        <v>0</v>
      </c>
      <c r="BO119" s="71">
        <v>0</v>
      </c>
      <c r="BP119" s="71">
        <v>0</v>
      </c>
      <c r="BQ119" s="71">
        <v>0</v>
      </c>
      <c r="BS119" s="70">
        <v>117</v>
      </c>
      <c r="BT119" s="70" t="s">
        <v>195</v>
      </c>
      <c r="BU119" s="71">
        <v>0</v>
      </c>
      <c r="BV119" s="71">
        <v>0</v>
      </c>
      <c r="BW119" s="71">
        <v>0</v>
      </c>
      <c r="BX119" s="71">
        <v>0</v>
      </c>
      <c r="BZ119" s="70">
        <v>117</v>
      </c>
      <c r="CA119" s="70" t="s">
        <v>195</v>
      </c>
      <c r="CB119" s="71">
        <v>0</v>
      </c>
      <c r="CC119" s="71">
        <v>0</v>
      </c>
      <c r="CD119" s="71">
        <v>0</v>
      </c>
      <c r="CE119" s="71">
        <v>0</v>
      </c>
      <c r="CG119" s="70">
        <v>117</v>
      </c>
      <c r="CH119" s="70" t="s">
        <v>195</v>
      </c>
      <c r="CI119" s="71">
        <v>0</v>
      </c>
      <c r="CJ119" s="71">
        <v>0</v>
      </c>
      <c r="CK119" s="71">
        <v>0</v>
      </c>
      <c r="CL119" s="71">
        <v>0</v>
      </c>
      <c r="CN119" s="70">
        <v>117</v>
      </c>
      <c r="CO119" s="70" t="s">
        <v>195</v>
      </c>
      <c r="CP119" s="71">
        <v>0</v>
      </c>
      <c r="CQ119" s="71">
        <v>0</v>
      </c>
      <c r="CR119" s="71">
        <v>0</v>
      </c>
      <c r="CS119" s="71">
        <v>0</v>
      </c>
      <c r="CU119" s="70">
        <v>117</v>
      </c>
      <c r="CV119" s="70" t="s">
        <v>195</v>
      </c>
      <c r="CW119" s="71">
        <v>0</v>
      </c>
      <c r="CX119" s="71">
        <v>0</v>
      </c>
      <c r="CY119" s="71">
        <v>0</v>
      </c>
      <c r="CZ119" s="71">
        <v>0</v>
      </c>
      <c r="DB119" s="70">
        <v>117</v>
      </c>
      <c r="DC119" s="70" t="s">
        <v>195</v>
      </c>
      <c r="DD119" s="71">
        <v>0</v>
      </c>
      <c r="DE119" s="71">
        <v>0</v>
      </c>
      <c r="DF119" s="71">
        <v>0</v>
      </c>
      <c r="DG119" s="71">
        <v>0</v>
      </c>
      <c r="DI119" s="70">
        <v>117</v>
      </c>
      <c r="DJ119" s="70" t="s">
        <v>195</v>
      </c>
      <c r="DK119" s="71">
        <v>0</v>
      </c>
      <c r="DL119" s="71">
        <v>0</v>
      </c>
      <c r="DM119" s="71">
        <v>0</v>
      </c>
      <c r="DN119" s="71">
        <v>0</v>
      </c>
      <c r="DP119" s="70">
        <v>117</v>
      </c>
      <c r="DQ119" s="70" t="s">
        <v>195</v>
      </c>
      <c r="DR119" s="71">
        <v>0</v>
      </c>
      <c r="DS119" s="71">
        <v>0</v>
      </c>
      <c r="DT119" s="71">
        <v>0</v>
      </c>
      <c r="DU119" s="71">
        <v>0</v>
      </c>
      <c r="DW119" s="70">
        <v>117</v>
      </c>
      <c r="DX119" s="70" t="s">
        <v>195</v>
      </c>
      <c r="DY119" s="71">
        <v>0</v>
      </c>
      <c r="DZ119" s="71">
        <v>0</v>
      </c>
      <c r="EA119" s="71">
        <v>0</v>
      </c>
      <c r="EB119" s="71">
        <v>0</v>
      </c>
    </row>
    <row r="120" spans="1:132" x14ac:dyDescent="0.35">
      <c r="A120" s="70">
        <v>118</v>
      </c>
      <c r="B120" s="70" t="s">
        <v>196</v>
      </c>
      <c r="C120" s="71">
        <v>0</v>
      </c>
      <c r="D120" s="71">
        <v>0</v>
      </c>
      <c r="E120" s="71">
        <v>0</v>
      </c>
      <c r="F120" s="71">
        <v>0</v>
      </c>
      <c r="H120" s="70">
        <v>118</v>
      </c>
      <c r="I120" s="70" t="s">
        <v>196</v>
      </c>
      <c r="J120" s="75">
        <v>0</v>
      </c>
      <c r="K120" s="71">
        <v>0</v>
      </c>
      <c r="L120" s="71">
        <v>0</v>
      </c>
      <c r="M120" s="71">
        <v>0</v>
      </c>
      <c r="O120" s="70">
        <v>118</v>
      </c>
      <c r="P120" s="70" t="s">
        <v>196</v>
      </c>
      <c r="Q120" s="75">
        <v>0</v>
      </c>
      <c r="R120" s="71">
        <v>0</v>
      </c>
      <c r="S120" s="71">
        <v>0</v>
      </c>
      <c r="T120" s="71">
        <v>0</v>
      </c>
      <c r="V120" s="70">
        <v>118</v>
      </c>
      <c r="W120" s="70" t="s">
        <v>196</v>
      </c>
      <c r="X120" s="71">
        <v>0</v>
      </c>
      <c r="Y120" s="71">
        <v>0</v>
      </c>
      <c r="Z120" s="71">
        <v>0</v>
      </c>
      <c r="AA120" s="71">
        <v>0</v>
      </c>
      <c r="AC120" s="70">
        <v>118</v>
      </c>
      <c r="AD120" s="70" t="s">
        <v>196</v>
      </c>
      <c r="AE120" s="71">
        <v>0</v>
      </c>
      <c r="AF120" s="71">
        <v>0</v>
      </c>
      <c r="AG120" s="71">
        <v>0</v>
      </c>
      <c r="AH120" s="71">
        <v>0</v>
      </c>
      <c r="AJ120" s="70">
        <v>118</v>
      </c>
      <c r="AK120" s="70" t="s">
        <v>196</v>
      </c>
      <c r="AL120" s="71">
        <v>0</v>
      </c>
      <c r="AM120" s="71">
        <v>0</v>
      </c>
      <c r="AN120" s="71">
        <v>0</v>
      </c>
      <c r="AO120" s="71">
        <v>0</v>
      </c>
      <c r="AQ120" s="70">
        <v>118</v>
      </c>
      <c r="AR120" s="70" t="s">
        <v>196</v>
      </c>
      <c r="AS120" s="71">
        <v>0</v>
      </c>
      <c r="AT120" s="71">
        <v>0</v>
      </c>
      <c r="AU120" s="71">
        <v>0</v>
      </c>
      <c r="AV120" s="71">
        <v>0</v>
      </c>
      <c r="AX120" s="70">
        <v>118</v>
      </c>
      <c r="AY120" s="70" t="s">
        <v>196</v>
      </c>
      <c r="AZ120" s="71">
        <v>0</v>
      </c>
      <c r="BA120" s="71">
        <v>0</v>
      </c>
      <c r="BB120" s="71">
        <v>0</v>
      </c>
      <c r="BC120" s="71">
        <v>0</v>
      </c>
      <c r="BE120" s="70">
        <v>118</v>
      </c>
      <c r="BF120" s="70" t="s">
        <v>196</v>
      </c>
      <c r="BG120" s="71">
        <v>0</v>
      </c>
      <c r="BH120" s="71">
        <v>0</v>
      </c>
      <c r="BI120" s="71">
        <v>0</v>
      </c>
      <c r="BJ120" s="71">
        <v>0</v>
      </c>
      <c r="BL120" s="70">
        <v>118</v>
      </c>
      <c r="BM120" s="70" t="s">
        <v>196</v>
      </c>
      <c r="BN120" s="71">
        <v>0</v>
      </c>
      <c r="BO120" s="71">
        <v>0</v>
      </c>
      <c r="BP120" s="71">
        <v>0</v>
      </c>
      <c r="BQ120" s="71">
        <v>0</v>
      </c>
      <c r="BS120" s="70">
        <v>118</v>
      </c>
      <c r="BT120" s="70" t="s">
        <v>196</v>
      </c>
      <c r="BU120" s="71">
        <v>0</v>
      </c>
      <c r="BV120" s="71">
        <v>0</v>
      </c>
      <c r="BW120" s="71">
        <v>0</v>
      </c>
      <c r="BX120" s="71">
        <v>0</v>
      </c>
      <c r="BZ120" s="70">
        <v>118</v>
      </c>
      <c r="CA120" s="70" t="s">
        <v>196</v>
      </c>
      <c r="CB120" s="71">
        <v>0</v>
      </c>
      <c r="CC120" s="71">
        <v>0</v>
      </c>
      <c r="CD120" s="71">
        <v>0</v>
      </c>
      <c r="CE120" s="71">
        <v>0</v>
      </c>
      <c r="CG120" s="70">
        <v>118</v>
      </c>
      <c r="CH120" s="70" t="s">
        <v>196</v>
      </c>
      <c r="CI120" s="71">
        <v>0</v>
      </c>
      <c r="CJ120" s="71">
        <v>0</v>
      </c>
      <c r="CK120" s="71">
        <v>0</v>
      </c>
      <c r="CL120" s="71">
        <v>0</v>
      </c>
      <c r="CN120" s="70">
        <v>118</v>
      </c>
      <c r="CO120" s="70" t="s">
        <v>196</v>
      </c>
      <c r="CP120" s="71">
        <v>0</v>
      </c>
      <c r="CQ120" s="71">
        <v>0</v>
      </c>
      <c r="CR120" s="71">
        <v>0</v>
      </c>
      <c r="CS120" s="71">
        <v>0</v>
      </c>
      <c r="CU120" s="70">
        <v>118</v>
      </c>
      <c r="CV120" s="70" t="s">
        <v>196</v>
      </c>
      <c r="CW120" s="71">
        <v>0</v>
      </c>
      <c r="CX120" s="71">
        <v>0</v>
      </c>
      <c r="CY120" s="71">
        <v>0</v>
      </c>
      <c r="CZ120" s="71">
        <v>0</v>
      </c>
      <c r="DB120" s="70">
        <v>118</v>
      </c>
      <c r="DC120" s="70" t="s">
        <v>196</v>
      </c>
      <c r="DD120" s="71">
        <v>0</v>
      </c>
      <c r="DE120" s="71">
        <v>0</v>
      </c>
      <c r="DF120" s="71">
        <v>0</v>
      </c>
      <c r="DG120" s="71">
        <v>0</v>
      </c>
      <c r="DI120" s="70">
        <v>118</v>
      </c>
      <c r="DJ120" s="70" t="s">
        <v>196</v>
      </c>
      <c r="DK120" s="71">
        <v>0</v>
      </c>
      <c r="DL120" s="71">
        <v>0</v>
      </c>
      <c r="DM120" s="71">
        <v>0</v>
      </c>
      <c r="DN120" s="71">
        <v>0</v>
      </c>
      <c r="DP120" s="70">
        <v>118</v>
      </c>
      <c r="DQ120" s="70" t="s">
        <v>196</v>
      </c>
      <c r="DR120" s="71">
        <v>0</v>
      </c>
      <c r="DS120" s="71">
        <v>0</v>
      </c>
      <c r="DT120" s="71">
        <v>0</v>
      </c>
      <c r="DU120" s="71">
        <v>0</v>
      </c>
      <c r="DW120" s="70">
        <v>118</v>
      </c>
      <c r="DX120" s="70" t="s">
        <v>196</v>
      </c>
      <c r="DY120" s="71">
        <v>0</v>
      </c>
      <c r="DZ120" s="71">
        <v>0</v>
      </c>
      <c r="EA120" s="71">
        <v>0</v>
      </c>
      <c r="EB120" s="71">
        <v>0</v>
      </c>
    </row>
    <row r="121" spans="1:132" x14ac:dyDescent="0.35">
      <c r="A121" s="70">
        <v>119</v>
      </c>
      <c r="B121" s="70" t="s">
        <v>197</v>
      </c>
      <c r="C121" s="71">
        <v>0</v>
      </c>
      <c r="D121" s="71">
        <v>0</v>
      </c>
      <c r="E121" s="71">
        <v>0</v>
      </c>
      <c r="F121" s="71">
        <v>0</v>
      </c>
      <c r="H121" s="70">
        <v>119</v>
      </c>
      <c r="I121" s="70" t="s">
        <v>197</v>
      </c>
      <c r="J121" s="75">
        <v>0</v>
      </c>
      <c r="K121" s="71">
        <v>0</v>
      </c>
      <c r="L121" s="71">
        <v>0</v>
      </c>
      <c r="M121" s="71">
        <v>0</v>
      </c>
      <c r="O121" s="70">
        <v>119</v>
      </c>
      <c r="P121" s="70" t="s">
        <v>197</v>
      </c>
      <c r="Q121" s="75">
        <v>0</v>
      </c>
      <c r="R121" s="71">
        <v>0</v>
      </c>
      <c r="S121" s="71">
        <v>0</v>
      </c>
      <c r="T121" s="71">
        <v>0</v>
      </c>
      <c r="V121" s="70">
        <v>119</v>
      </c>
      <c r="W121" s="70" t="s">
        <v>197</v>
      </c>
      <c r="X121" s="71">
        <v>0</v>
      </c>
      <c r="Y121" s="71">
        <v>0</v>
      </c>
      <c r="Z121" s="71">
        <v>0</v>
      </c>
      <c r="AA121" s="71">
        <v>0</v>
      </c>
      <c r="AC121" s="70">
        <v>119</v>
      </c>
      <c r="AD121" s="70" t="s">
        <v>197</v>
      </c>
      <c r="AE121" s="71">
        <v>0</v>
      </c>
      <c r="AF121" s="71">
        <v>0</v>
      </c>
      <c r="AG121" s="71">
        <v>0</v>
      </c>
      <c r="AH121" s="71">
        <v>0</v>
      </c>
      <c r="AJ121" s="70">
        <v>119</v>
      </c>
      <c r="AK121" s="70" t="s">
        <v>197</v>
      </c>
      <c r="AL121" s="71">
        <v>0</v>
      </c>
      <c r="AM121" s="71">
        <v>0</v>
      </c>
      <c r="AN121" s="71">
        <v>0</v>
      </c>
      <c r="AO121" s="71">
        <v>0</v>
      </c>
      <c r="AQ121" s="70">
        <v>119</v>
      </c>
      <c r="AR121" s="70" t="s">
        <v>197</v>
      </c>
      <c r="AS121" s="71">
        <v>0</v>
      </c>
      <c r="AT121" s="71">
        <v>0</v>
      </c>
      <c r="AU121" s="71">
        <v>0</v>
      </c>
      <c r="AV121" s="71">
        <v>0</v>
      </c>
      <c r="AX121" s="70">
        <v>119</v>
      </c>
      <c r="AY121" s="70" t="s">
        <v>197</v>
      </c>
      <c r="AZ121" s="71">
        <v>0</v>
      </c>
      <c r="BA121" s="71">
        <v>0</v>
      </c>
      <c r="BB121" s="71">
        <v>0</v>
      </c>
      <c r="BC121" s="71">
        <v>0</v>
      </c>
      <c r="BE121" s="70">
        <v>119</v>
      </c>
      <c r="BF121" s="70" t="s">
        <v>197</v>
      </c>
      <c r="BG121" s="71">
        <v>0</v>
      </c>
      <c r="BH121" s="71">
        <v>0</v>
      </c>
      <c r="BI121" s="71">
        <v>0</v>
      </c>
      <c r="BJ121" s="71">
        <v>0</v>
      </c>
      <c r="BL121" s="70">
        <v>119</v>
      </c>
      <c r="BM121" s="70" t="s">
        <v>197</v>
      </c>
      <c r="BN121" s="71">
        <v>0</v>
      </c>
      <c r="BO121" s="71">
        <v>0</v>
      </c>
      <c r="BP121" s="71">
        <v>0</v>
      </c>
      <c r="BQ121" s="71">
        <v>0</v>
      </c>
      <c r="BS121" s="70">
        <v>119</v>
      </c>
      <c r="BT121" s="70" t="s">
        <v>197</v>
      </c>
      <c r="BU121" s="71">
        <v>0</v>
      </c>
      <c r="BV121" s="71">
        <v>0</v>
      </c>
      <c r="BW121" s="71">
        <v>0</v>
      </c>
      <c r="BX121" s="71">
        <v>0</v>
      </c>
      <c r="BZ121" s="70">
        <v>119</v>
      </c>
      <c r="CA121" s="70" t="s">
        <v>197</v>
      </c>
      <c r="CB121" s="71">
        <v>0</v>
      </c>
      <c r="CC121" s="71">
        <v>0</v>
      </c>
      <c r="CD121" s="71">
        <v>0</v>
      </c>
      <c r="CE121" s="71">
        <v>0</v>
      </c>
      <c r="CG121" s="70">
        <v>119</v>
      </c>
      <c r="CH121" s="70" t="s">
        <v>197</v>
      </c>
      <c r="CI121" s="71">
        <v>0</v>
      </c>
      <c r="CJ121" s="71">
        <v>0</v>
      </c>
      <c r="CK121" s="71">
        <v>0</v>
      </c>
      <c r="CL121" s="71">
        <v>0</v>
      </c>
      <c r="CN121" s="70">
        <v>119</v>
      </c>
      <c r="CO121" s="70" t="s">
        <v>197</v>
      </c>
      <c r="CP121" s="71">
        <v>0</v>
      </c>
      <c r="CQ121" s="71">
        <v>0</v>
      </c>
      <c r="CR121" s="71">
        <v>0</v>
      </c>
      <c r="CS121" s="71">
        <v>0</v>
      </c>
      <c r="CU121" s="70">
        <v>119</v>
      </c>
      <c r="CV121" s="70" t="s">
        <v>197</v>
      </c>
      <c r="CW121" s="71">
        <v>0</v>
      </c>
      <c r="CX121" s="71">
        <v>0</v>
      </c>
      <c r="CY121" s="71">
        <v>0</v>
      </c>
      <c r="CZ121" s="71">
        <v>0</v>
      </c>
      <c r="DB121" s="70">
        <v>119</v>
      </c>
      <c r="DC121" s="70" t="s">
        <v>197</v>
      </c>
      <c r="DD121" s="71">
        <v>0</v>
      </c>
      <c r="DE121" s="71">
        <v>0</v>
      </c>
      <c r="DF121" s="71">
        <v>0</v>
      </c>
      <c r="DG121" s="71">
        <v>0</v>
      </c>
      <c r="DI121" s="70">
        <v>119</v>
      </c>
      <c r="DJ121" s="70" t="s">
        <v>197</v>
      </c>
      <c r="DK121" s="71">
        <v>0</v>
      </c>
      <c r="DL121" s="71">
        <v>0</v>
      </c>
      <c r="DM121" s="71">
        <v>0</v>
      </c>
      <c r="DN121" s="71">
        <v>0</v>
      </c>
      <c r="DP121" s="70">
        <v>119</v>
      </c>
      <c r="DQ121" s="70" t="s">
        <v>197</v>
      </c>
      <c r="DR121" s="71">
        <v>0</v>
      </c>
      <c r="DS121" s="71">
        <v>0</v>
      </c>
      <c r="DT121" s="71">
        <v>0</v>
      </c>
      <c r="DU121" s="71">
        <v>0</v>
      </c>
      <c r="DW121" s="70">
        <v>119</v>
      </c>
      <c r="DX121" s="70" t="s">
        <v>197</v>
      </c>
      <c r="DY121" s="71">
        <v>0</v>
      </c>
      <c r="DZ121" s="71">
        <v>0</v>
      </c>
      <c r="EA121" s="71">
        <v>0</v>
      </c>
      <c r="EB121" s="71">
        <v>0</v>
      </c>
    </row>
    <row r="122" spans="1:132" x14ac:dyDescent="0.35">
      <c r="A122" s="70">
        <v>120</v>
      </c>
      <c r="B122" s="70" t="s">
        <v>198</v>
      </c>
      <c r="C122" s="71">
        <v>0</v>
      </c>
      <c r="D122" s="71">
        <v>0</v>
      </c>
      <c r="E122" s="71">
        <v>0</v>
      </c>
      <c r="F122" s="71">
        <v>0</v>
      </c>
      <c r="H122" s="70">
        <v>120</v>
      </c>
      <c r="I122" s="70" t="s">
        <v>198</v>
      </c>
      <c r="J122" s="75">
        <v>0</v>
      </c>
      <c r="K122" s="71">
        <v>0</v>
      </c>
      <c r="L122" s="71">
        <v>0</v>
      </c>
      <c r="M122" s="71">
        <v>0</v>
      </c>
      <c r="O122" s="70">
        <v>120</v>
      </c>
      <c r="P122" s="70" t="s">
        <v>198</v>
      </c>
      <c r="Q122" s="75">
        <v>0</v>
      </c>
      <c r="R122" s="71">
        <v>0</v>
      </c>
      <c r="S122" s="71">
        <v>0</v>
      </c>
      <c r="T122" s="71">
        <v>0</v>
      </c>
      <c r="V122" s="70">
        <v>120</v>
      </c>
      <c r="W122" s="70" t="s">
        <v>198</v>
      </c>
      <c r="X122" s="71">
        <v>0</v>
      </c>
      <c r="Y122" s="71">
        <v>0</v>
      </c>
      <c r="Z122" s="71">
        <v>0</v>
      </c>
      <c r="AA122" s="71">
        <v>0</v>
      </c>
      <c r="AC122" s="70">
        <v>120</v>
      </c>
      <c r="AD122" s="70" t="s">
        <v>198</v>
      </c>
      <c r="AE122" s="71">
        <v>0</v>
      </c>
      <c r="AF122" s="71">
        <v>0</v>
      </c>
      <c r="AG122" s="71">
        <v>0</v>
      </c>
      <c r="AH122" s="71">
        <v>0</v>
      </c>
      <c r="AJ122" s="70">
        <v>120</v>
      </c>
      <c r="AK122" s="70" t="s">
        <v>198</v>
      </c>
      <c r="AL122" s="71">
        <v>0</v>
      </c>
      <c r="AM122" s="71">
        <v>0</v>
      </c>
      <c r="AN122" s="71">
        <v>0</v>
      </c>
      <c r="AO122" s="71">
        <v>0</v>
      </c>
      <c r="AQ122" s="70">
        <v>120</v>
      </c>
      <c r="AR122" s="70" t="s">
        <v>198</v>
      </c>
      <c r="AS122" s="71">
        <v>0</v>
      </c>
      <c r="AT122" s="71">
        <v>0</v>
      </c>
      <c r="AU122" s="71">
        <v>0</v>
      </c>
      <c r="AV122" s="71">
        <v>0</v>
      </c>
      <c r="AX122" s="70">
        <v>120</v>
      </c>
      <c r="AY122" s="70" t="s">
        <v>198</v>
      </c>
      <c r="AZ122" s="71">
        <v>0</v>
      </c>
      <c r="BA122" s="71">
        <v>0</v>
      </c>
      <c r="BB122" s="71">
        <v>0</v>
      </c>
      <c r="BC122" s="71">
        <v>0</v>
      </c>
      <c r="BE122" s="70">
        <v>120</v>
      </c>
      <c r="BF122" s="70" t="s">
        <v>198</v>
      </c>
      <c r="BG122" s="71">
        <v>0</v>
      </c>
      <c r="BH122" s="71">
        <v>0</v>
      </c>
      <c r="BI122" s="71">
        <v>0</v>
      </c>
      <c r="BJ122" s="71">
        <v>0</v>
      </c>
      <c r="BL122" s="70">
        <v>120</v>
      </c>
      <c r="BM122" s="70" t="s">
        <v>198</v>
      </c>
      <c r="BN122" s="71">
        <v>0</v>
      </c>
      <c r="BO122" s="71">
        <v>0</v>
      </c>
      <c r="BP122" s="71">
        <v>0</v>
      </c>
      <c r="BQ122" s="71">
        <v>0</v>
      </c>
      <c r="BS122" s="70">
        <v>120</v>
      </c>
      <c r="BT122" s="70" t="s">
        <v>198</v>
      </c>
      <c r="BU122" s="71">
        <v>0</v>
      </c>
      <c r="BV122" s="71">
        <v>0</v>
      </c>
      <c r="BW122" s="71">
        <v>0</v>
      </c>
      <c r="BX122" s="71">
        <v>0</v>
      </c>
      <c r="BZ122" s="70">
        <v>120</v>
      </c>
      <c r="CA122" s="70" t="s">
        <v>198</v>
      </c>
      <c r="CB122" s="71">
        <v>0</v>
      </c>
      <c r="CC122" s="71">
        <v>0</v>
      </c>
      <c r="CD122" s="71">
        <v>0</v>
      </c>
      <c r="CE122" s="71">
        <v>0</v>
      </c>
      <c r="CG122" s="70">
        <v>120</v>
      </c>
      <c r="CH122" s="70" t="s">
        <v>198</v>
      </c>
      <c r="CI122" s="71">
        <v>0</v>
      </c>
      <c r="CJ122" s="71">
        <v>0</v>
      </c>
      <c r="CK122" s="71">
        <v>0</v>
      </c>
      <c r="CL122" s="71">
        <v>0</v>
      </c>
      <c r="CN122" s="70">
        <v>120</v>
      </c>
      <c r="CO122" s="70" t="s">
        <v>198</v>
      </c>
      <c r="CP122" s="71">
        <v>0</v>
      </c>
      <c r="CQ122" s="71">
        <v>0</v>
      </c>
      <c r="CR122" s="71">
        <v>0</v>
      </c>
      <c r="CS122" s="71">
        <v>0</v>
      </c>
      <c r="CU122" s="70">
        <v>120</v>
      </c>
      <c r="CV122" s="70" t="s">
        <v>198</v>
      </c>
      <c r="CW122" s="71">
        <v>0</v>
      </c>
      <c r="CX122" s="71">
        <v>0</v>
      </c>
      <c r="CY122" s="71">
        <v>0</v>
      </c>
      <c r="CZ122" s="71">
        <v>0</v>
      </c>
      <c r="DB122" s="70">
        <v>120</v>
      </c>
      <c r="DC122" s="70" t="s">
        <v>198</v>
      </c>
      <c r="DD122" s="71">
        <v>0</v>
      </c>
      <c r="DE122" s="71">
        <v>0</v>
      </c>
      <c r="DF122" s="71">
        <v>0</v>
      </c>
      <c r="DG122" s="71">
        <v>0</v>
      </c>
      <c r="DI122" s="70">
        <v>120</v>
      </c>
      <c r="DJ122" s="70" t="s">
        <v>198</v>
      </c>
      <c r="DK122" s="71">
        <v>0</v>
      </c>
      <c r="DL122" s="71">
        <v>0</v>
      </c>
      <c r="DM122" s="71">
        <v>0</v>
      </c>
      <c r="DN122" s="71">
        <v>0</v>
      </c>
      <c r="DP122" s="70">
        <v>120</v>
      </c>
      <c r="DQ122" s="70" t="s">
        <v>198</v>
      </c>
      <c r="DR122" s="71">
        <v>0</v>
      </c>
      <c r="DS122" s="71">
        <v>0</v>
      </c>
      <c r="DT122" s="71">
        <v>0</v>
      </c>
      <c r="DU122" s="71">
        <v>0</v>
      </c>
      <c r="DW122" s="70">
        <v>120</v>
      </c>
      <c r="DX122" s="70" t="s">
        <v>198</v>
      </c>
      <c r="DY122" s="71">
        <v>0</v>
      </c>
      <c r="DZ122" s="71">
        <v>0</v>
      </c>
      <c r="EA122" s="71">
        <v>0</v>
      </c>
      <c r="EB122" s="71">
        <v>0</v>
      </c>
    </row>
    <row r="123" spans="1:132" x14ac:dyDescent="0.35">
      <c r="A123" s="70">
        <v>121</v>
      </c>
      <c r="B123" s="70" t="s">
        <v>199</v>
      </c>
      <c r="C123" s="71">
        <v>0</v>
      </c>
      <c r="D123" s="71">
        <v>0</v>
      </c>
      <c r="E123" s="71">
        <v>0</v>
      </c>
      <c r="F123" s="71">
        <v>0</v>
      </c>
      <c r="H123" s="70">
        <v>121</v>
      </c>
      <c r="I123" s="70" t="s">
        <v>199</v>
      </c>
      <c r="J123" s="75">
        <v>0</v>
      </c>
      <c r="K123" s="71">
        <v>0</v>
      </c>
      <c r="L123" s="71">
        <v>0</v>
      </c>
      <c r="M123" s="71">
        <v>0</v>
      </c>
      <c r="O123" s="70">
        <v>121</v>
      </c>
      <c r="P123" s="70" t="s">
        <v>199</v>
      </c>
      <c r="Q123" s="75">
        <v>0</v>
      </c>
      <c r="R123" s="71">
        <v>0</v>
      </c>
      <c r="S123" s="71">
        <v>0</v>
      </c>
      <c r="T123" s="71">
        <v>0</v>
      </c>
      <c r="V123" s="70">
        <v>121</v>
      </c>
      <c r="W123" s="70" t="s">
        <v>199</v>
      </c>
      <c r="X123" s="71">
        <v>0</v>
      </c>
      <c r="Y123" s="71">
        <v>0</v>
      </c>
      <c r="Z123" s="71">
        <v>0</v>
      </c>
      <c r="AA123" s="71">
        <v>0</v>
      </c>
      <c r="AC123" s="70">
        <v>121</v>
      </c>
      <c r="AD123" s="70" t="s">
        <v>199</v>
      </c>
      <c r="AE123" s="71">
        <v>0</v>
      </c>
      <c r="AF123" s="71">
        <v>0</v>
      </c>
      <c r="AG123" s="71">
        <v>0</v>
      </c>
      <c r="AH123" s="71">
        <v>0</v>
      </c>
      <c r="AJ123" s="70">
        <v>121</v>
      </c>
      <c r="AK123" s="70" t="s">
        <v>199</v>
      </c>
      <c r="AL123" s="71">
        <v>0</v>
      </c>
      <c r="AM123" s="71">
        <v>0</v>
      </c>
      <c r="AN123" s="71">
        <v>0</v>
      </c>
      <c r="AO123" s="71">
        <v>0</v>
      </c>
      <c r="AQ123" s="70">
        <v>121</v>
      </c>
      <c r="AR123" s="70" t="s">
        <v>199</v>
      </c>
      <c r="AS123" s="71">
        <v>0</v>
      </c>
      <c r="AT123" s="71">
        <v>0</v>
      </c>
      <c r="AU123" s="71">
        <v>0</v>
      </c>
      <c r="AV123" s="71">
        <v>0</v>
      </c>
      <c r="AX123" s="70">
        <v>121</v>
      </c>
      <c r="AY123" s="70" t="s">
        <v>199</v>
      </c>
      <c r="AZ123" s="71">
        <v>0</v>
      </c>
      <c r="BA123" s="71">
        <v>0</v>
      </c>
      <c r="BB123" s="71">
        <v>0</v>
      </c>
      <c r="BC123" s="71">
        <v>0</v>
      </c>
      <c r="BE123" s="70">
        <v>121</v>
      </c>
      <c r="BF123" s="70" t="s">
        <v>199</v>
      </c>
      <c r="BG123" s="71">
        <v>0</v>
      </c>
      <c r="BH123" s="71">
        <v>0</v>
      </c>
      <c r="BI123" s="71">
        <v>0</v>
      </c>
      <c r="BJ123" s="71">
        <v>0</v>
      </c>
      <c r="BL123" s="70">
        <v>121</v>
      </c>
      <c r="BM123" s="70" t="s">
        <v>199</v>
      </c>
      <c r="BN123" s="71">
        <v>0</v>
      </c>
      <c r="BO123" s="71">
        <v>0</v>
      </c>
      <c r="BP123" s="71">
        <v>0</v>
      </c>
      <c r="BQ123" s="71">
        <v>0</v>
      </c>
      <c r="BS123" s="70">
        <v>121</v>
      </c>
      <c r="BT123" s="70" t="s">
        <v>199</v>
      </c>
      <c r="BU123" s="71">
        <v>0</v>
      </c>
      <c r="BV123" s="71">
        <v>0</v>
      </c>
      <c r="BW123" s="71">
        <v>0</v>
      </c>
      <c r="BX123" s="71">
        <v>0</v>
      </c>
      <c r="BZ123" s="70">
        <v>121</v>
      </c>
      <c r="CA123" s="70" t="s">
        <v>199</v>
      </c>
      <c r="CB123" s="71">
        <v>0</v>
      </c>
      <c r="CC123" s="71">
        <v>0</v>
      </c>
      <c r="CD123" s="71">
        <v>0</v>
      </c>
      <c r="CE123" s="71">
        <v>0</v>
      </c>
      <c r="CG123" s="70">
        <v>121</v>
      </c>
      <c r="CH123" s="70" t="s">
        <v>199</v>
      </c>
      <c r="CI123" s="71">
        <v>0</v>
      </c>
      <c r="CJ123" s="71">
        <v>0</v>
      </c>
      <c r="CK123" s="71">
        <v>0</v>
      </c>
      <c r="CL123" s="71">
        <v>0</v>
      </c>
      <c r="CN123" s="70">
        <v>121</v>
      </c>
      <c r="CO123" s="70" t="s">
        <v>199</v>
      </c>
      <c r="CP123" s="71">
        <v>0</v>
      </c>
      <c r="CQ123" s="71">
        <v>0</v>
      </c>
      <c r="CR123" s="71">
        <v>0</v>
      </c>
      <c r="CS123" s="71">
        <v>0</v>
      </c>
      <c r="CU123" s="70">
        <v>121</v>
      </c>
      <c r="CV123" s="70" t="s">
        <v>199</v>
      </c>
      <c r="CW123" s="71">
        <v>0</v>
      </c>
      <c r="CX123" s="71">
        <v>0</v>
      </c>
      <c r="CY123" s="71">
        <v>0</v>
      </c>
      <c r="CZ123" s="71">
        <v>0</v>
      </c>
      <c r="DB123" s="70">
        <v>121</v>
      </c>
      <c r="DC123" s="70" t="s">
        <v>199</v>
      </c>
      <c r="DD123" s="71">
        <v>0</v>
      </c>
      <c r="DE123" s="71">
        <v>0</v>
      </c>
      <c r="DF123" s="71">
        <v>0</v>
      </c>
      <c r="DG123" s="71">
        <v>0</v>
      </c>
      <c r="DI123" s="70">
        <v>121</v>
      </c>
      <c r="DJ123" s="70" t="s">
        <v>199</v>
      </c>
      <c r="DK123" s="71">
        <v>0</v>
      </c>
      <c r="DL123" s="71">
        <v>0</v>
      </c>
      <c r="DM123" s="71">
        <v>0</v>
      </c>
      <c r="DN123" s="71">
        <v>0</v>
      </c>
      <c r="DP123" s="70">
        <v>121</v>
      </c>
      <c r="DQ123" s="70" t="s">
        <v>199</v>
      </c>
      <c r="DR123" s="71">
        <v>0</v>
      </c>
      <c r="DS123" s="71">
        <v>0</v>
      </c>
      <c r="DT123" s="71">
        <v>0</v>
      </c>
      <c r="DU123" s="71">
        <v>0</v>
      </c>
      <c r="DW123" s="70">
        <v>121</v>
      </c>
      <c r="DX123" s="70" t="s">
        <v>199</v>
      </c>
      <c r="DY123" s="71">
        <v>0</v>
      </c>
      <c r="DZ123" s="71">
        <v>0</v>
      </c>
      <c r="EA123" s="71">
        <v>0</v>
      </c>
      <c r="EB123" s="71">
        <v>0</v>
      </c>
    </row>
    <row r="124" spans="1:132" x14ac:dyDescent="0.35">
      <c r="A124" s="70">
        <v>122</v>
      </c>
      <c r="B124" s="70" t="s">
        <v>200</v>
      </c>
      <c r="C124" s="71">
        <v>0</v>
      </c>
      <c r="D124" s="71">
        <v>0</v>
      </c>
      <c r="E124" s="71">
        <v>0</v>
      </c>
      <c r="F124" s="71">
        <v>0</v>
      </c>
      <c r="H124" s="70">
        <v>122</v>
      </c>
      <c r="I124" s="70" t="s">
        <v>200</v>
      </c>
      <c r="J124" s="75">
        <v>0</v>
      </c>
      <c r="K124" s="71">
        <v>0</v>
      </c>
      <c r="L124" s="71">
        <v>0</v>
      </c>
      <c r="M124" s="71">
        <v>0</v>
      </c>
      <c r="O124" s="70">
        <v>122</v>
      </c>
      <c r="P124" s="70" t="s">
        <v>200</v>
      </c>
      <c r="Q124" s="75">
        <v>0</v>
      </c>
      <c r="R124" s="71">
        <v>0</v>
      </c>
      <c r="S124" s="71">
        <v>0</v>
      </c>
      <c r="T124" s="71">
        <v>0</v>
      </c>
      <c r="V124" s="70">
        <v>122</v>
      </c>
      <c r="W124" s="70" t="s">
        <v>200</v>
      </c>
      <c r="X124" s="71">
        <v>0</v>
      </c>
      <c r="Y124" s="71">
        <v>0</v>
      </c>
      <c r="Z124" s="71">
        <v>0</v>
      </c>
      <c r="AA124" s="71">
        <v>0</v>
      </c>
      <c r="AC124" s="70">
        <v>122</v>
      </c>
      <c r="AD124" s="70" t="s">
        <v>200</v>
      </c>
      <c r="AE124" s="71">
        <v>0</v>
      </c>
      <c r="AF124" s="71">
        <v>0</v>
      </c>
      <c r="AG124" s="71">
        <v>0</v>
      </c>
      <c r="AH124" s="71">
        <v>0</v>
      </c>
      <c r="AJ124" s="70">
        <v>122</v>
      </c>
      <c r="AK124" s="70" t="s">
        <v>200</v>
      </c>
      <c r="AL124" s="71">
        <v>0</v>
      </c>
      <c r="AM124" s="71">
        <v>0</v>
      </c>
      <c r="AN124" s="71">
        <v>0</v>
      </c>
      <c r="AO124" s="71">
        <v>0</v>
      </c>
      <c r="AQ124" s="70">
        <v>122</v>
      </c>
      <c r="AR124" s="70" t="s">
        <v>200</v>
      </c>
      <c r="AS124" s="71">
        <v>0</v>
      </c>
      <c r="AT124" s="71">
        <v>0</v>
      </c>
      <c r="AU124" s="71">
        <v>0</v>
      </c>
      <c r="AV124" s="71">
        <v>0</v>
      </c>
      <c r="AX124" s="70">
        <v>122</v>
      </c>
      <c r="AY124" s="70" t="s">
        <v>200</v>
      </c>
      <c r="AZ124" s="71">
        <v>0</v>
      </c>
      <c r="BA124" s="71">
        <v>0</v>
      </c>
      <c r="BB124" s="71">
        <v>0</v>
      </c>
      <c r="BC124" s="71">
        <v>0</v>
      </c>
      <c r="BE124" s="70">
        <v>122</v>
      </c>
      <c r="BF124" s="70" t="s">
        <v>200</v>
      </c>
      <c r="BG124" s="71">
        <v>0</v>
      </c>
      <c r="BH124" s="71">
        <v>0</v>
      </c>
      <c r="BI124" s="71">
        <v>0</v>
      </c>
      <c r="BJ124" s="71">
        <v>0</v>
      </c>
      <c r="BL124" s="70">
        <v>122</v>
      </c>
      <c r="BM124" s="70" t="s">
        <v>200</v>
      </c>
      <c r="BN124" s="71">
        <v>0</v>
      </c>
      <c r="BO124" s="71">
        <v>0</v>
      </c>
      <c r="BP124" s="71">
        <v>0</v>
      </c>
      <c r="BQ124" s="71">
        <v>0</v>
      </c>
      <c r="BS124" s="70">
        <v>122</v>
      </c>
      <c r="BT124" s="70" t="s">
        <v>200</v>
      </c>
      <c r="BU124" s="71">
        <v>0</v>
      </c>
      <c r="BV124" s="71">
        <v>0</v>
      </c>
      <c r="BW124" s="71">
        <v>0</v>
      </c>
      <c r="BX124" s="71">
        <v>0</v>
      </c>
      <c r="BZ124" s="70">
        <v>122</v>
      </c>
      <c r="CA124" s="70" t="s">
        <v>200</v>
      </c>
      <c r="CB124" s="71">
        <v>0</v>
      </c>
      <c r="CC124" s="71">
        <v>0</v>
      </c>
      <c r="CD124" s="71">
        <v>0</v>
      </c>
      <c r="CE124" s="71">
        <v>0</v>
      </c>
      <c r="CG124" s="70">
        <v>122</v>
      </c>
      <c r="CH124" s="70" t="s">
        <v>200</v>
      </c>
      <c r="CI124" s="71">
        <v>0</v>
      </c>
      <c r="CJ124" s="71">
        <v>0</v>
      </c>
      <c r="CK124" s="71">
        <v>0</v>
      </c>
      <c r="CL124" s="71">
        <v>0</v>
      </c>
      <c r="CN124" s="70">
        <v>122</v>
      </c>
      <c r="CO124" s="70" t="s">
        <v>200</v>
      </c>
      <c r="CP124" s="71">
        <v>0</v>
      </c>
      <c r="CQ124" s="71">
        <v>0</v>
      </c>
      <c r="CR124" s="71">
        <v>0</v>
      </c>
      <c r="CS124" s="71">
        <v>0</v>
      </c>
      <c r="CU124" s="70">
        <v>122</v>
      </c>
      <c r="CV124" s="70" t="s">
        <v>200</v>
      </c>
      <c r="CW124" s="71">
        <v>0</v>
      </c>
      <c r="CX124" s="71">
        <v>0</v>
      </c>
      <c r="CY124" s="71">
        <v>0</v>
      </c>
      <c r="CZ124" s="71">
        <v>0</v>
      </c>
      <c r="DB124" s="70">
        <v>122</v>
      </c>
      <c r="DC124" s="70" t="s">
        <v>200</v>
      </c>
      <c r="DD124" s="71">
        <v>0</v>
      </c>
      <c r="DE124" s="71">
        <v>0</v>
      </c>
      <c r="DF124" s="71">
        <v>0</v>
      </c>
      <c r="DG124" s="71">
        <v>0</v>
      </c>
      <c r="DI124" s="70">
        <v>122</v>
      </c>
      <c r="DJ124" s="70" t="s">
        <v>200</v>
      </c>
      <c r="DK124" s="71">
        <v>0</v>
      </c>
      <c r="DL124" s="71">
        <v>0</v>
      </c>
      <c r="DM124" s="71">
        <v>0</v>
      </c>
      <c r="DN124" s="71">
        <v>0</v>
      </c>
      <c r="DP124" s="70">
        <v>122</v>
      </c>
      <c r="DQ124" s="70" t="s">
        <v>200</v>
      </c>
      <c r="DR124" s="71">
        <v>0</v>
      </c>
      <c r="DS124" s="71">
        <v>0</v>
      </c>
      <c r="DT124" s="71">
        <v>0</v>
      </c>
      <c r="DU124" s="71">
        <v>0</v>
      </c>
      <c r="DW124" s="70">
        <v>122</v>
      </c>
      <c r="DX124" s="70" t="s">
        <v>200</v>
      </c>
      <c r="DY124" s="71">
        <v>0</v>
      </c>
      <c r="DZ124" s="71">
        <v>0</v>
      </c>
      <c r="EA124" s="71">
        <v>0</v>
      </c>
      <c r="EB124" s="71">
        <v>0</v>
      </c>
    </row>
    <row r="125" spans="1:132" x14ac:dyDescent="0.35">
      <c r="A125" s="70">
        <v>123</v>
      </c>
      <c r="B125" s="70" t="s">
        <v>201</v>
      </c>
      <c r="C125" s="71">
        <v>0</v>
      </c>
      <c r="D125" s="71">
        <v>0</v>
      </c>
      <c r="E125" s="71">
        <v>0</v>
      </c>
      <c r="F125" s="71">
        <v>0</v>
      </c>
      <c r="H125" s="70">
        <v>123</v>
      </c>
      <c r="I125" s="70" t="s">
        <v>201</v>
      </c>
      <c r="J125" s="75">
        <v>0</v>
      </c>
      <c r="K125" s="71">
        <v>0</v>
      </c>
      <c r="L125" s="71">
        <v>0</v>
      </c>
      <c r="M125" s="71">
        <v>0</v>
      </c>
      <c r="O125" s="70">
        <v>123</v>
      </c>
      <c r="P125" s="70" t="s">
        <v>201</v>
      </c>
      <c r="Q125" s="75">
        <v>0</v>
      </c>
      <c r="R125" s="71">
        <v>0</v>
      </c>
      <c r="S125" s="71">
        <v>0</v>
      </c>
      <c r="T125" s="71">
        <v>0</v>
      </c>
      <c r="V125" s="70">
        <v>123</v>
      </c>
      <c r="W125" s="70" t="s">
        <v>201</v>
      </c>
      <c r="X125" s="71">
        <v>0</v>
      </c>
      <c r="Y125" s="71">
        <v>0</v>
      </c>
      <c r="Z125" s="71">
        <v>0</v>
      </c>
      <c r="AA125" s="71">
        <v>0</v>
      </c>
      <c r="AC125" s="70">
        <v>123</v>
      </c>
      <c r="AD125" s="70" t="s">
        <v>201</v>
      </c>
      <c r="AE125" s="71">
        <v>0</v>
      </c>
      <c r="AF125" s="71">
        <v>0</v>
      </c>
      <c r="AG125" s="71">
        <v>0</v>
      </c>
      <c r="AH125" s="71">
        <v>0</v>
      </c>
      <c r="AJ125" s="70">
        <v>123</v>
      </c>
      <c r="AK125" s="70" t="s">
        <v>201</v>
      </c>
      <c r="AL125" s="71">
        <v>0</v>
      </c>
      <c r="AM125" s="71">
        <v>0</v>
      </c>
      <c r="AN125" s="71">
        <v>0</v>
      </c>
      <c r="AO125" s="71">
        <v>0</v>
      </c>
      <c r="AQ125" s="70">
        <v>123</v>
      </c>
      <c r="AR125" s="70" t="s">
        <v>201</v>
      </c>
      <c r="AS125" s="71">
        <v>0</v>
      </c>
      <c r="AT125" s="71">
        <v>0</v>
      </c>
      <c r="AU125" s="71">
        <v>0</v>
      </c>
      <c r="AV125" s="71">
        <v>0</v>
      </c>
      <c r="AX125" s="70">
        <v>123</v>
      </c>
      <c r="AY125" s="70" t="s">
        <v>201</v>
      </c>
      <c r="AZ125" s="71">
        <v>0</v>
      </c>
      <c r="BA125" s="71">
        <v>0</v>
      </c>
      <c r="BB125" s="71">
        <v>0</v>
      </c>
      <c r="BC125" s="71">
        <v>0</v>
      </c>
      <c r="BE125" s="70">
        <v>123</v>
      </c>
      <c r="BF125" s="70" t="s">
        <v>201</v>
      </c>
      <c r="BG125" s="71">
        <v>0</v>
      </c>
      <c r="BH125" s="71">
        <v>0</v>
      </c>
      <c r="BI125" s="71">
        <v>0</v>
      </c>
      <c r="BJ125" s="71">
        <v>0</v>
      </c>
      <c r="BL125" s="70">
        <v>123</v>
      </c>
      <c r="BM125" s="70" t="s">
        <v>201</v>
      </c>
      <c r="BN125" s="71">
        <v>0</v>
      </c>
      <c r="BO125" s="71">
        <v>0</v>
      </c>
      <c r="BP125" s="71">
        <v>0</v>
      </c>
      <c r="BQ125" s="71">
        <v>0</v>
      </c>
      <c r="BS125" s="70">
        <v>123</v>
      </c>
      <c r="BT125" s="70" t="s">
        <v>201</v>
      </c>
      <c r="BU125" s="71">
        <v>0</v>
      </c>
      <c r="BV125" s="71">
        <v>0</v>
      </c>
      <c r="BW125" s="71">
        <v>0</v>
      </c>
      <c r="BX125" s="71">
        <v>0</v>
      </c>
      <c r="BZ125" s="70">
        <v>123</v>
      </c>
      <c r="CA125" s="70" t="s">
        <v>201</v>
      </c>
      <c r="CB125" s="71">
        <v>0</v>
      </c>
      <c r="CC125" s="71">
        <v>0</v>
      </c>
      <c r="CD125" s="71">
        <v>0</v>
      </c>
      <c r="CE125" s="71">
        <v>0</v>
      </c>
      <c r="CG125" s="70">
        <v>123</v>
      </c>
      <c r="CH125" s="70" t="s">
        <v>201</v>
      </c>
      <c r="CI125" s="71">
        <v>0</v>
      </c>
      <c r="CJ125" s="71">
        <v>0</v>
      </c>
      <c r="CK125" s="71">
        <v>0</v>
      </c>
      <c r="CL125" s="71">
        <v>0</v>
      </c>
      <c r="CN125" s="70">
        <v>123</v>
      </c>
      <c r="CO125" s="70" t="s">
        <v>201</v>
      </c>
      <c r="CP125" s="71">
        <v>0</v>
      </c>
      <c r="CQ125" s="71">
        <v>0</v>
      </c>
      <c r="CR125" s="71">
        <v>0</v>
      </c>
      <c r="CS125" s="71">
        <v>0</v>
      </c>
      <c r="CU125" s="70">
        <v>123</v>
      </c>
      <c r="CV125" s="70" t="s">
        <v>201</v>
      </c>
      <c r="CW125" s="71">
        <v>0</v>
      </c>
      <c r="CX125" s="71">
        <v>0</v>
      </c>
      <c r="CY125" s="71">
        <v>0</v>
      </c>
      <c r="CZ125" s="71">
        <v>0</v>
      </c>
      <c r="DB125" s="70">
        <v>123</v>
      </c>
      <c r="DC125" s="70" t="s">
        <v>201</v>
      </c>
      <c r="DD125" s="71">
        <v>0</v>
      </c>
      <c r="DE125" s="71">
        <v>0</v>
      </c>
      <c r="DF125" s="71">
        <v>0</v>
      </c>
      <c r="DG125" s="71">
        <v>0</v>
      </c>
      <c r="DI125" s="70">
        <v>123</v>
      </c>
      <c r="DJ125" s="70" t="s">
        <v>201</v>
      </c>
      <c r="DK125" s="71">
        <v>0</v>
      </c>
      <c r="DL125" s="71">
        <v>0</v>
      </c>
      <c r="DM125" s="71">
        <v>0</v>
      </c>
      <c r="DN125" s="71">
        <v>0</v>
      </c>
      <c r="DP125" s="70">
        <v>123</v>
      </c>
      <c r="DQ125" s="70" t="s">
        <v>201</v>
      </c>
      <c r="DR125" s="71">
        <v>0</v>
      </c>
      <c r="DS125" s="71">
        <v>0</v>
      </c>
      <c r="DT125" s="71">
        <v>0</v>
      </c>
      <c r="DU125" s="71">
        <v>0</v>
      </c>
      <c r="DW125" s="70">
        <v>123</v>
      </c>
      <c r="DX125" s="70" t="s">
        <v>201</v>
      </c>
      <c r="DY125" s="71">
        <v>0</v>
      </c>
      <c r="DZ125" s="71">
        <v>0</v>
      </c>
      <c r="EA125" s="71">
        <v>0</v>
      </c>
      <c r="EB125" s="71">
        <v>0</v>
      </c>
    </row>
    <row r="126" spans="1:132" x14ac:dyDescent="0.35">
      <c r="A126" s="70">
        <v>124</v>
      </c>
      <c r="B126" s="70" t="s">
        <v>202</v>
      </c>
      <c r="C126" s="71">
        <v>0</v>
      </c>
      <c r="D126" s="71">
        <v>0</v>
      </c>
      <c r="E126" s="71">
        <v>0</v>
      </c>
      <c r="F126" s="71">
        <v>0</v>
      </c>
      <c r="H126" s="70">
        <v>124</v>
      </c>
      <c r="I126" s="70" t="s">
        <v>202</v>
      </c>
      <c r="J126" s="75">
        <v>0</v>
      </c>
      <c r="K126" s="71">
        <v>0</v>
      </c>
      <c r="L126" s="71">
        <v>0</v>
      </c>
      <c r="M126" s="71">
        <v>0</v>
      </c>
      <c r="O126" s="70">
        <v>124</v>
      </c>
      <c r="P126" s="70" t="s">
        <v>202</v>
      </c>
      <c r="Q126" s="75">
        <v>0</v>
      </c>
      <c r="R126" s="71">
        <v>0</v>
      </c>
      <c r="S126" s="71">
        <v>0</v>
      </c>
      <c r="T126" s="71">
        <v>0</v>
      </c>
      <c r="V126" s="70">
        <v>124</v>
      </c>
      <c r="W126" s="70" t="s">
        <v>202</v>
      </c>
      <c r="X126" s="71">
        <v>0</v>
      </c>
      <c r="Y126" s="71">
        <v>0</v>
      </c>
      <c r="Z126" s="71">
        <v>0</v>
      </c>
      <c r="AA126" s="71">
        <v>0</v>
      </c>
      <c r="AC126" s="70">
        <v>124</v>
      </c>
      <c r="AD126" s="70" t="s">
        <v>202</v>
      </c>
      <c r="AE126" s="71">
        <v>0</v>
      </c>
      <c r="AF126" s="71">
        <v>0</v>
      </c>
      <c r="AG126" s="71">
        <v>0</v>
      </c>
      <c r="AH126" s="71">
        <v>0</v>
      </c>
      <c r="AJ126" s="70">
        <v>124</v>
      </c>
      <c r="AK126" s="70" t="s">
        <v>202</v>
      </c>
      <c r="AL126" s="71">
        <v>0</v>
      </c>
      <c r="AM126" s="71">
        <v>0</v>
      </c>
      <c r="AN126" s="71">
        <v>0</v>
      </c>
      <c r="AO126" s="71">
        <v>0</v>
      </c>
      <c r="AQ126" s="70">
        <v>124</v>
      </c>
      <c r="AR126" s="70" t="s">
        <v>202</v>
      </c>
      <c r="AS126" s="71">
        <v>0</v>
      </c>
      <c r="AT126" s="71">
        <v>0</v>
      </c>
      <c r="AU126" s="71">
        <v>0</v>
      </c>
      <c r="AV126" s="71">
        <v>0</v>
      </c>
      <c r="AX126" s="70">
        <v>124</v>
      </c>
      <c r="AY126" s="70" t="s">
        <v>202</v>
      </c>
      <c r="AZ126" s="71">
        <v>0</v>
      </c>
      <c r="BA126" s="71">
        <v>0</v>
      </c>
      <c r="BB126" s="71">
        <v>0</v>
      </c>
      <c r="BC126" s="71">
        <v>0</v>
      </c>
      <c r="BE126" s="70">
        <v>124</v>
      </c>
      <c r="BF126" s="70" t="s">
        <v>202</v>
      </c>
      <c r="BG126" s="71">
        <v>0</v>
      </c>
      <c r="BH126" s="71">
        <v>0</v>
      </c>
      <c r="BI126" s="71">
        <v>0</v>
      </c>
      <c r="BJ126" s="71">
        <v>0</v>
      </c>
      <c r="BL126" s="70">
        <v>124</v>
      </c>
      <c r="BM126" s="70" t="s">
        <v>202</v>
      </c>
      <c r="BN126" s="71">
        <v>0</v>
      </c>
      <c r="BO126" s="71">
        <v>0</v>
      </c>
      <c r="BP126" s="71">
        <v>0</v>
      </c>
      <c r="BQ126" s="71">
        <v>0</v>
      </c>
      <c r="BS126" s="70">
        <v>124</v>
      </c>
      <c r="BT126" s="70" t="s">
        <v>202</v>
      </c>
      <c r="BU126" s="71">
        <v>0</v>
      </c>
      <c r="BV126" s="71">
        <v>0</v>
      </c>
      <c r="BW126" s="71">
        <v>0</v>
      </c>
      <c r="BX126" s="71">
        <v>0</v>
      </c>
      <c r="BZ126" s="70">
        <v>124</v>
      </c>
      <c r="CA126" s="70" t="s">
        <v>202</v>
      </c>
      <c r="CB126" s="71">
        <v>0</v>
      </c>
      <c r="CC126" s="71">
        <v>0</v>
      </c>
      <c r="CD126" s="71">
        <v>0</v>
      </c>
      <c r="CE126" s="71">
        <v>0</v>
      </c>
      <c r="CG126" s="70">
        <v>124</v>
      </c>
      <c r="CH126" s="70" t="s">
        <v>202</v>
      </c>
      <c r="CI126" s="71">
        <v>0</v>
      </c>
      <c r="CJ126" s="71">
        <v>0</v>
      </c>
      <c r="CK126" s="71">
        <v>0</v>
      </c>
      <c r="CL126" s="71">
        <v>0</v>
      </c>
      <c r="CN126" s="70">
        <v>124</v>
      </c>
      <c r="CO126" s="70" t="s">
        <v>202</v>
      </c>
      <c r="CP126" s="71">
        <v>0</v>
      </c>
      <c r="CQ126" s="71">
        <v>0</v>
      </c>
      <c r="CR126" s="71">
        <v>0</v>
      </c>
      <c r="CS126" s="71">
        <v>0</v>
      </c>
      <c r="CU126" s="70">
        <v>124</v>
      </c>
      <c r="CV126" s="70" t="s">
        <v>202</v>
      </c>
      <c r="CW126" s="71">
        <v>0</v>
      </c>
      <c r="CX126" s="71">
        <v>0</v>
      </c>
      <c r="CY126" s="71">
        <v>0</v>
      </c>
      <c r="CZ126" s="71">
        <v>0</v>
      </c>
      <c r="DB126" s="70">
        <v>124</v>
      </c>
      <c r="DC126" s="70" t="s">
        <v>202</v>
      </c>
      <c r="DD126" s="71">
        <v>0</v>
      </c>
      <c r="DE126" s="71">
        <v>0</v>
      </c>
      <c r="DF126" s="71">
        <v>0</v>
      </c>
      <c r="DG126" s="71">
        <v>0</v>
      </c>
      <c r="DI126" s="70">
        <v>124</v>
      </c>
      <c r="DJ126" s="70" t="s">
        <v>202</v>
      </c>
      <c r="DK126" s="71">
        <v>0</v>
      </c>
      <c r="DL126" s="71">
        <v>0</v>
      </c>
      <c r="DM126" s="71">
        <v>0</v>
      </c>
      <c r="DN126" s="71">
        <v>0</v>
      </c>
      <c r="DP126" s="70">
        <v>124</v>
      </c>
      <c r="DQ126" s="70" t="s">
        <v>202</v>
      </c>
      <c r="DR126" s="71">
        <v>0</v>
      </c>
      <c r="DS126" s="71">
        <v>0</v>
      </c>
      <c r="DT126" s="71">
        <v>0</v>
      </c>
      <c r="DU126" s="71">
        <v>0</v>
      </c>
      <c r="DW126" s="70">
        <v>124</v>
      </c>
      <c r="DX126" s="70" t="s">
        <v>202</v>
      </c>
      <c r="DY126" s="71">
        <v>0</v>
      </c>
      <c r="DZ126" s="71">
        <v>0</v>
      </c>
      <c r="EA126" s="71">
        <v>0</v>
      </c>
      <c r="EB126" s="71">
        <v>0</v>
      </c>
    </row>
    <row r="127" spans="1:132" x14ac:dyDescent="0.35">
      <c r="A127" s="70">
        <v>125</v>
      </c>
      <c r="B127" s="70" t="s">
        <v>203</v>
      </c>
      <c r="C127" s="71">
        <v>0</v>
      </c>
      <c r="D127" s="71">
        <v>0</v>
      </c>
      <c r="E127" s="71">
        <v>0</v>
      </c>
      <c r="F127" s="71">
        <v>0</v>
      </c>
      <c r="H127" s="70">
        <v>125</v>
      </c>
      <c r="I127" s="70" t="s">
        <v>203</v>
      </c>
      <c r="J127" s="75">
        <v>0</v>
      </c>
      <c r="K127" s="71">
        <v>0</v>
      </c>
      <c r="L127" s="71">
        <v>0</v>
      </c>
      <c r="M127" s="71">
        <v>0</v>
      </c>
      <c r="O127" s="70">
        <v>125</v>
      </c>
      <c r="P127" s="70" t="s">
        <v>203</v>
      </c>
      <c r="Q127" s="75">
        <v>0</v>
      </c>
      <c r="R127" s="71">
        <v>0</v>
      </c>
      <c r="S127" s="71">
        <v>0</v>
      </c>
      <c r="T127" s="71">
        <v>0</v>
      </c>
      <c r="V127" s="70">
        <v>125</v>
      </c>
      <c r="W127" s="70" t="s">
        <v>203</v>
      </c>
      <c r="X127" s="71">
        <v>0</v>
      </c>
      <c r="Y127" s="71">
        <v>0</v>
      </c>
      <c r="Z127" s="71">
        <v>0</v>
      </c>
      <c r="AA127" s="71">
        <v>0</v>
      </c>
      <c r="AC127" s="70">
        <v>125</v>
      </c>
      <c r="AD127" s="70" t="s">
        <v>203</v>
      </c>
      <c r="AE127" s="71">
        <v>0</v>
      </c>
      <c r="AF127" s="71">
        <v>0</v>
      </c>
      <c r="AG127" s="71">
        <v>0</v>
      </c>
      <c r="AH127" s="71">
        <v>0</v>
      </c>
      <c r="AJ127" s="70">
        <v>125</v>
      </c>
      <c r="AK127" s="70" t="s">
        <v>203</v>
      </c>
      <c r="AL127" s="71">
        <v>0</v>
      </c>
      <c r="AM127" s="71">
        <v>0</v>
      </c>
      <c r="AN127" s="71">
        <v>0</v>
      </c>
      <c r="AO127" s="71">
        <v>0</v>
      </c>
      <c r="AQ127" s="70">
        <v>125</v>
      </c>
      <c r="AR127" s="70" t="s">
        <v>203</v>
      </c>
      <c r="AS127" s="71">
        <v>0</v>
      </c>
      <c r="AT127" s="71">
        <v>0</v>
      </c>
      <c r="AU127" s="71">
        <v>0</v>
      </c>
      <c r="AV127" s="71">
        <v>0</v>
      </c>
      <c r="AX127" s="70">
        <v>125</v>
      </c>
      <c r="AY127" s="70" t="s">
        <v>203</v>
      </c>
      <c r="AZ127" s="71">
        <v>0</v>
      </c>
      <c r="BA127" s="71">
        <v>0</v>
      </c>
      <c r="BB127" s="71">
        <v>0</v>
      </c>
      <c r="BC127" s="71">
        <v>0</v>
      </c>
      <c r="BE127" s="70">
        <v>125</v>
      </c>
      <c r="BF127" s="70" t="s">
        <v>203</v>
      </c>
      <c r="BG127" s="71">
        <v>0</v>
      </c>
      <c r="BH127" s="71">
        <v>0</v>
      </c>
      <c r="BI127" s="71">
        <v>0</v>
      </c>
      <c r="BJ127" s="71">
        <v>0</v>
      </c>
      <c r="BL127" s="70">
        <v>125</v>
      </c>
      <c r="BM127" s="70" t="s">
        <v>203</v>
      </c>
      <c r="BN127" s="71">
        <v>0</v>
      </c>
      <c r="BO127" s="71">
        <v>0</v>
      </c>
      <c r="BP127" s="71">
        <v>0</v>
      </c>
      <c r="BQ127" s="71">
        <v>0</v>
      </c>
      <c r="BS127" s="70">
        <v>125</v>
      </c>
      <c r="BT127" s="70" t="s">
        <v>203</v>
      </c>
      <c r="BU127" s="71">
        <v>0</v>
      </c>
      <c r="BV127" s="71">
        <v>0</v>
      </c>
      <c r="BW127" s="71">
        <v>0</v>
      </c>
      <c r="BX127" s="71">
        <v>0</v>
      </c>
      <c r="BZ127" s="70">
        <v>125</v>
      </c>
      <c r="CA127" s="70" t="s">
        <v>203</v>
      </c>
      <c r="CB127" s="71">
        <v>0</v>
      </c>
      <c r="CC127" s="71">
        <v>0</v>
      </c>
      <c r="CD127" s="71">
        <v>0</v>
      </c>
      <c r="CE127" s="71">
        <v>0</v>
      </c>
      <c r="CG127" s="70">
        <v>125</v>
      </c>
      <c r="CH127" s="70" t="s">
        <v>203</v>
      </c>
      <c r="CI127" s="71">
        <v>0</v>
      </c>
      <c r="CJ127" s="71">
        <v>0</v>
      </c>
      <c r="CK127" s="71">
        <v>0</v>
      </c>
      <c r="CL127" s="71">
        <v>0</v>
      </c>
      <c r="CN127" s="70">
        <v>125</v>
      </c>
      <c r="CO127" s="70" t="s">
        <v>203</v>
      </c>
      <c r="CP127" s="71">
        <v>0</v>
      </c>
      <c r="CQ127" s="71">
        <v>0</v>
      </c>
      <c r="CR127" s="71">
        <v>0</v>
      </c>
      <c r="CS127" s="71">
        <v>0</v>
      </c>
      <c r="CU127" s="70">
        <v>125</v>
      </c>
      <c r="CV127" s="70" t="s">
        <v>203</v>
      </c>
      <c r="CW127" s="71">
        <v>0</v>
      </c>
      <c r="CX127" s="71">
        <v>0</v>
      </c>
      <c r="CY127" s="71">
        <v>0</v>
      </c>
      <c r="CZ127" s="71">
        <v>0</v>
      </c>
      <c r="DB127" s="70">
        <v>125</v>
      </c>
      <c r="DC127" s="70" t="s">
        <v>203</v>
      </c>
      <c r="DD127" s="71">
        <v>0</v>
      </c>
      <c r="DE127" s="71">
        <v>0</v>
      </c>
      <c r="DF127" s="71">
        <v>0</v>
      </c>
      <c r="DG127" s="71">
        <v>0</v>
      </c>
      <c r="DI127" s="70">
        <v>125</v>
      </c>
      <c r="DJ127" s="70" t="s">
        <v>203</v>
      </c>
      <c r="DK127" s="71">
        <v>0</v>
      </c>
      <c r="DL127" s="71">
        <v>0</v>
      </c>
      <c r="DM127" s="71">
        <v>0</v>
      </c>
      <c r="DN127" s="71">
        <v>0</v>
      </c>
      <c r="DP127" s="70">
        <v>125</v>
      </c>
      <c r="DQ127" s="70" t="s">
        <v>203</v>
      </c>
      <c r="DR127" s="71">
        <v>0</v>
      </c>
      <c r="DS127" s="71">
        <v>0</v>
      </c>
      <c r="DT127" s="71">
        <v>0</v>
      </c>
      <c r="DU127" s="71">
        <v>0</v>
      </c>
      <c r="DW127" s="70">
        <v>125</v>
      </c>
      <c r="DX127" s="70" t="s">
        <v>203</v>
      </c>
      <c r="DY127" s="71">
        <v>0</v>
      </c>
      <c r="DZ127" s="71">
        <v>0</v>
      </c>
      <c r="EA127" s="71">
        <v>0</v>
      </c>
      <c r="EB127" s="71">
        <v>0</v>
      </c>
    </row>
    <row r="128" spans="1:132" x14ac:dyDescent="0.35">
      <c r="A128" s="70">
        <v>126</v>
      </c>
      <c r="B128" s="70" t="s">
        <v>204</v>
      </c>
      <c r="C128" s="71">
        <v>0</v>
      </c>
      <c r="D128" s="71">
        <v>0</v>
      </c>
      <c r="E128" s="71">
        <v>0</v>
      </c>
      <c r="F128" s="71">
        <v>0</v>
      </c>
      <c r="H128" s="70">
        <v>126</v>
      </c>
      <c r="I128" s="70" t="s">
        <v>204</v>
      </c>
      <c r="J128" s="75">
        <v>0</v>
      </c>
      <c r="K128" s="71">
        <v>0</v>
      </c>
      <c r="L128" s="71">
        <v>0</v>
      </c>
      <c r="M128" s="71">
        <v>0</v>
      </c>
      <c r="O128" s="70">
        <v>126</v>
      </c>
      <c r="P128" s="70" t="s">
        <v>204</v>
      </c>
      <c r="Q128" s="75">
        <v>0</v>
      </c>
      <c r="R128" s="71">
        <v>0</v>
      </c>
      <c r="S128" s="71">
        <v>0</v>
      </c>
      <c r="T128" s="71">
        <v>0</v>
      </c>
      <c r="V128" s="70">
        <v>126</v>
      </c>
      <c r="W128" s="70" t="s">
        <v>204</v>
      </c>
      <c r="X128" s="71">
        <v>0</v>
      </c>
      <c r="Y128" s="71">
        <v>0</v>
      </c>
      <c r="Z128" s="71">
        <v>0</v>
      </c>
      <c r="AA128" s="71">
        <v>0</v>
      </c>
      <c r="AC128" s="70">
        <v>126</v>
      </c>
      <c r="AD128" s="70" t="s">
        <v>204</v>
      </c>
      <c r="AE128" s="71">
        <v>0</v>
      </c>
      <c r="AF128" s="71">
        <v>0</v>
      </c>
      <c r="AG128" s="71">
        <v>0</v>
      </c>
      <c r="AH128" s="71">
        <v>0</v>
      </c>
      <c r="AJ128" s="70">
        <v>126</v>
      </c>
      <c r="AK128" s="70" t="s">
        <v>204</v>
      </c>
      <c r="AL128" s="71">
        <v>0</v>
      </c>
      <c r="AM128" s="71">
        <v>0</v>
      </c>
      <c r="AN128" s="71">
        <v>0</v>
      </c>
      <c r="AO128" s="71">
        <v>0</v>
      </c>
      <c r="AQ128" s="70">
        <v>126</v>
      </c>
      <c r="AR128" s="70" t="s">
        <v>204</v>
      </c>
      <c r="AS128" s="71">
        <v>0</v>
      </c>
      <c r="AT128" s="71">
        <v>0</v>
      </c>
      <c r="AU128" s="71">
        <v>0</v>
      </c>
      <c r="AV128" s="71">
        <v>0</v>
      </c>
      <c r="AX128" s="70">
        <v>126</v>
      </c>
      <c r="AY128" s="70" t="s">
        <v>204</v>
      </c>
      <c r="AZ128" s="71">
        <v>0</v>
      </c>
      <c r="BA128" s="71">
        <v>0</v>
      </c>
      <c r="BB128" s="71">
        <v>0</v>
      </c>
      <c r="BC128" s="71">
        <v>0</v>
      </c>
      <c r="BE128" s="70">
        <v>126</v>
      </c>
      <c r="BF128" s="70" t="s">
        <v>204</v>
      </c>
      <c r="BG128" s="71">
        <v>0</v>
      </c>
      <c r="BH128" s="71">
        <v>0</v>
      </c>
      <c r="BI128" s="71">
        <v>0</v>
      </c>
      <c r="BJ128" s="71">
        <v>0</v>
      </c>
      <c r="BL128" s="70">
        <v>126</v>
      </c>
      <c r="BM128" s="70" t="s">
        <v>204</v>
      </c>
      <c r="BN128" s="71">
        <v>0</v>
      </c>
      <c r="BO128" s="71">
        <v>0</v>
      </c>
      <c r="BP128" s="71">
        <v>0</v>
      </c>
      <c r="BQ128" s="71">
        <v>0</v>
      </c>
      <c r="BS128" s="70">
        <v>126</v>
      </c>
      <c r="BT128" s="70" t="s">
        <v>204</v>
      </c>
      <c r="BU128" s="71">
        <v>0</v>
      </c>
      <c r="BV128" s="71">
        <v>0</v>
      </c>
      <c r="BW128" s="71">
        <v>0</v>
      </c>
      <c r="BX128" s="71">
        <v>0</v>
      </c>
      <c r="BZ128" s="70">
        <v>126</v>
      </c>
      <c r="CA128" s="70" t="s">
        <v>204</v>
      </c>
      <c r="CB128" s="71">
        <v>0</v>
      </c>
      <c r="CC128" s="71">
        <v>0</v>
      </c>
      <c r="CD128" s="71">
        <v>0</v>
      </c>
      <c r="CE128" s="71">
        <v>0</v>
      </c>
      <c r="CG128" s="70">
        <v>126</v>
      </c>
      <c r="CH128" s="70" t="s">
        <v>204</v>
      </c>
      <c r="CI128" s="71">
        <v>0</v>
      </c>
      <c r="CJ128" s="71">
        <v>0</v>
      </c>
      <c r="CK128" s="71">
        <v>0</v>
      </c>
      <c r="CL128" s="71">
        <v>0</v>
      </c>
      <c r="CN128" s="70">
        <v>126</v>
      </c>
      <c r="CO128" s="70" t="s">
        <v>204</v>
      </c>
      <c r="CP128" s="71">
        <v>0</v>
      </c>
      <c r="CQ128" s="71">
        <v>0</v>
      </c>
      <c r="CR128" s="71">
        <v>0</v>
      </c>
      <c r="CS128" s="71">
        <v>0</v>
      </c>
      <c r="CU128" s="70">
        <v>126</v>
      </c>
      <c r="CV128" s="70" t="s">
        <v>204</v>
      </c>
      <c r="CW128" s="71">
        <v>0</v>
      </c>
      <c r="CX128" s="71">
        <v>0</v>
      </c>
      <c r="CY128" s="71">
        <v>0</v>
      </c>
      <c r="CZ128" s="71">
        <v>0</v>
      </c>
      <c r="DB128" s="70">
        <v>126</v>
      </c>
      <c r="DC128" s="70" t="s">
        <v>204</v>
      </c>
      <c r="DD128" s="71">
        <v>0</v>
      </c>
      <c r="DE128" s="71">
        <v>0</v>
      </c>
      <c r="DF128" s="71">
        <v>0</v>
      </c>
      <c r="DG128" s="71">
        <v>0</v>
      </c>
      <c r="DI128" s="70">
        <v>126</v>
      </c>
      <c r="DJ128" s="70" t="s">
        <v>204</v>
      </c>
      <c r="DK128" s="71">
        <v>0</v>
      </c>
      <c r="DL128" s="71">
        <v>0</v>
      </c>
      <c r="DM128" s="71">
        <v>0</v>
      </c>
      <c r="DN128" s="71">
        <v>0</v>
      </c>
      <c r="DP128" s="70">
        <v>126</v>
      </c>
      <c r="DQ128" s="70" t="s">
        <v>204</v>
      </c>
      <c r="DR128" s="71">
        <v>0</v>
      </c>
      <c r="DS128" s="71">
        <v>0</v>
      </c>
      <c r="DT128" s="71">
        <v>0</v>
      </c>
      <c r="DU128" s="71">
        <v>0</v>
      </c>
      <c r="DW128" s="70">
        <v>126</v>
      </c>
      <c r="DX128" s="70" t="s">
        <v>204</v>
      </c>
      <c r="DY128" s="71">
        <v>0</v>
      </c>
      <c r="DZ128" s="71">
        <v>0</v>
      </c>
      <c r="EA128" s="71">
        <v>0</v>
      </c>
      <c r="EB128" s="71">
        <v>0</v>
      </c>
    </row>
    <row r="129" spans="1:132" x14ac:dyDescent="0.35">
      <c r="A129" s="70">
        <v>127</v>
      </c>
      <c r="B129" s="70" t="s">
        <v>205</v>
      </c>
      <c r="C129" s="71">
        <v>0</v>
      </c>
      <c r="D129" s="71">
        <v>1.72471762187924E-2</v>
      </c>
      <c r="E129" s="71">
        <v>0.62388316115448095</v>
      </c>
      <c r="F129" s="71">
        <v>0.64113033737327296</v>
      </c>
      <c r="H129" s="70">
        <v>127</v>
      </c>
      <c r="I129" s="70" t="s">
        <v>205</v>
      </c>
      <c r="J129" s="75">
        <v>0</v>
      </c>
      <c r="K129" s="71">
        <v>0.47429534158340098</v>
      </c>
      <c r="L129" s="71">
        <v>11.206617378109399</v>
      </c>
      <c r="M129" s="71">
        <v>11.680912719692801</v>
      </c>
      <c r="O129" s="70">
        <v>127</v>
      </c>
      <c r="P129" s="70" t="s">
        <v>205</v>
      </c>
      <c r="Q129" s="75">
        <v>0</v>
      </c>
      <c r="R129" s="71">
        <v>0.549939791546603</v>
      </c>
      <c r="S129" s="71">
        <v>20.895736366999401</v>
      </c>
      <c r="T129" s="71">
        <v>21.445676158546</v>
      </c>
      <c r="V129" s="70">
        <v>127</v>
      </c>
      <c r="W129" s="70" t="s">
        <v>205</v>
      </c>
      <c r="X129" s="71">
        <v>0</v>
      </c>
      <c r="Y129" s="71">
        <v>0.30878461214187902</v>
      </c>
      <c r="Z129" s="71">
        <v>7.15293901902636</v>
      </c>
      <c r="AA129" s="71">
        <v>7.4617236311682396</v>
      </c>
      <c r="AC129" s="70">
        <v>127</v>
      </c>
      <c r="AD129" s="70" t="s">
        <v>205</v>
      </c>
      <c r="AE129" s="71">
        <v>0</v>
      </c>
      <c r="AF129" s="71">
        <v>0.289933731668856</v>
      </c>
      <c r="AG129" s="71">
        <v>3.8115377483259598</v>
      </c>
      <c r="AH129" s="71">
        <v>4.10147147999482</v>
      </c>
      <c r="AJ129" s="70">
        <v>127</v>
      </c>
      <c r="AK129" s="70" t="s">
        <v>205</v>
      </c>
      <c r="AL129" s="71">
        <v>0</v>
      </c>
      <c r="AM129" s="71">
        <v>2.8935583729072598E-3</v>
      </c>
      <c r="AN129" s="71">
        <v>6.8455571204173796E-2</v>
      </c>
      <c r="AO129" s="71">
        <v>7.1349129577081102E-2</v>
      </c>
      <c r="AQ129" s="70">
        <v>127</v>
      </c>
      <c r="AR129" s="70" t="s">
        <v>205</v>
      </c>
      <c r="AS129" s="71">
        <v>0</v>
      </c>
      <c r="AT129" s="71">
        <v>7.5869031799176796E-3</v>
      </c>
      <c r="AU129" s="71">
        <v>0.11187500768354799</v>
      </c>
      <c r="AV129" s="71">
        <v>0.119461910863466</v>
      </c>
      <c r="AX129" s="70">
        <v>127</v>
      </c>
      <c r="AY129" s="70" t="s">
        <v>205</v>
      </c>
      <c r="AZ129" s="71">
        <v>0</v>
      </c>
      <c r="BA129" s="71">
        <v>2.8935583729072598E-3</v>
      </c>
      <c r="BB129" s="71">
        <v>6.8455571204173796E-2</v>
      </c>
      <c r="BC129" s="71">
        <v>7.1349129577081102E-2</v>
      </c>
      <c r="BE129" s="70">
        <v>127</v>
      </c>
      <c r="BF129" s="70" t="s">
        <v>205</v>
      </c>
      <c r="BG129" s="71">
        <v>0</v>
      </c>
      <c r="BH129" s="71">
        <v>7.5869031799176796E-3</v>
      </c>
      <c r="BI129" s="71">
        <v>0.11187500768354799</v>
      </c>
      <c r="BJ129" s="71">
        <v>0.119461910863466</v>
      </c>
      <c r="BL129" s="70">
        <v>127</v>
      </c>
      <c r="BM129" s="70" t="s">
        <v>205</v>
      </c>
      <c r="BN129" s="71">
        <v>0</v>
      </c>
      <c r="BO129" s="71">
        <v>5.8922112329401399E-3</v>
      </c>
      <c r="BP129" s="71">
        <v>0.13939745933008499</v>
      </c>
      <c r="BQ129" s="71">
        <v>0.145289670563025</v>
      </c>
      <c r="BS129" s="70">
        <v>127</v>
      </c>
      <c r="BT129" s="70" t="s">
        <v>205</v>
      </c>
      <c r="BU129" s="71">
        <v>0</v>
      </c>
      <c r="BV129" s="71">
        <v>9.9076999188536605E-3</v>
      </c>
      <c r="BW129" s="71">
        <v>0.18089681690975601</v>
      </c>
      <c r="BX129" s="71">
        <v>0.19080451682860899</v>
      </c>
      <c r="BZ129" s="70">
        <v>127</v>
      </c>
      <c r="CA129" s="70" t="s">
        <v>205</v>
      </c>
      <c r="CB129" s="71">
        <v>0</v>
      </c>
      <c r="CC129" s="71">
        <v>1.1816782066204399E-2</v>
      </c>
      <c r="CD129" s="71">
        <v>0.27906107104123901</v>
      </c>
      <c r="CE129" s="71">
        <v>0.29087785310744302</v>
      </c>
      <c r="CG129" s="70">
        <v>127</v>
      </c>
      <c r="CH129" s="70" t="s">
        <v>205</v>
      </c>
      <c r="CI129" s="71">
        <v>0</v>
      </c>
      <c r="CJ129" s="71">
        <v>1.6195361003756299E-2</v>
      </c>
      <c r="CK129" s="71">
        <v>0.57297017133830996</v>
      </c>
      <c r="CL129" s="71">
        <v>0.58916553234206603</v>
      </c>
      <c r="CN129" s="70">
        <v>127</v>
      </c>
      <c r="CO129" s="70" t="s">
        <v>205</v>
      </c>
      <c r="CP129" s="71">
        <v>0</v>
      </c>
      <c r="CQ129" s="71">
        <v>2.44066116389321E-3</v>
      </c>
      <c r="CR129" s="71">
        <v>5.7740965468163402E-2</v>
      </c>
      <c r="CS129" s="71">
        <v>6.0181626632056603E-2</v>
      </c>
      <c r="CU129" s="70">
        <v>127</v>
      </c>
      <c r="CV129" s="70" t="s">
        <v>205</v>
      </c>
      <c r="CW129" s="71">
        <v>0</v>
      </c>
      <c r="CX129" s="71">
        <v>6.5020364420264104E-3</v>
      </c>
      <c r="CY129" s="71">
        <v>9.5842844383584994E-2</v>
      </c>
      <c r="CZ129" s="71">
        <v>0.102344880825611</v>
      </c>
      <c r="DB129" s="70">
        <v>127</v>
      </c>
      <c r="DC129" s="70" t="s">
        <v>205</v>
      </c>
      <c r="DD129" s="71">
        <v>0</v>
      </c>
      <c r="DE129" s="71">
        <v>4.2357683717100698E-3</v>
      </c>
      <c r="DF129" s="71">
        <v>0.26464346915310699</v>
      </c>
      <c r="DG129" s="71">
        <v>0.26887923752481702</v>
      </c>
      <c r="DI129" s="70">
        <v>127</v>
      </c>
      <c r="DJ129" s="70" t="s">
        <v>205</v>
      </c>
      <c r="DK129" s="71">
        <v>0</v>
      </c>
      <c r="DL129" s="71">
        <v>2.19780549843951E-2</v>
      </c>
      <c r="DM129" s="71">
        <v>0.34983813815519599</v>
      </c>
      <c r="DN129" s="71">
        <v>0.37181619313959102</v>
      </c>
      <c r="DP129" s="70">
        <v>127</v>
      </c>
      <c r="DQ129" s="70" t="s">
        <v>205</v>
      </c>
      <c r="DR129" s="71">
        <v>0</v>
      </c>
      <c r="DS129" s="71">
        <v>6.6506801201310804E-3</v>
      </c>
      <c r="DT129" s="71">
        <v>0.15734125524565901</v>
      </c>
      <c r="DU129" s="71">
        <v>0.16399193536579099</v>
      </c>
      <c r="DW129" s="70">
        <v>127</v>
      </c>
      <c r="DX129" s="70" t="s">
        <v>205</v>
      </c>
      <c r="DY129" s="71">
        <v>0</v>
      </c>
      <c r="DZ129" s="71">
        <v>2.1527606528544501E-2</v>
      </c>
      <c r="EA129" s="71">
        <v>0.27436394623268001</v>
      </c>
      <c r="EB129" s="71">
        <v>0.29589155276122397</v>
      </c>
    </row>
    <row r="130" spans="1:132" x14ac:dyDescent="0.35">
      <c r="A130" s="70">
        <v>128</v>
      </c>
      <c r="B130" s="70" t="s">
        <v>206</v>
      </c>
      <c r="C130" s="71">
        <v>0</v>
      </c>
      <c r="D130" s="71">
        <v>0</v>
      </c>
      <c r="E130" s="71">
        <v>0</v>
      </c>
      <c r="F130" s="71">
        <v>0</v>
      </c>
      <c r="H130" s="70">
        <v>128</v>
      </c>
      <c r="I130" s="70" t="s">
        <v>206</v>
      </c>
      <c r="J130" s="75">
        <v>0</v>
      </c>
      <c r="K130" s="71">
        <v>0</v>
      </c>
      <c r="L130" s="71">
        <v>0</v>
      </c>
      <c r="M130" s="71">
        <v>0</v>
      </c>
      <c r="O130" s="70">
        <v>128</v>
      </c>
      <c r="P130" s="70" t="s">
        <v>206</v>
      </c>
      <c r="Q130" s="75">
        <v>0</v>
      </c>
      <c r="R130" s="71">
        <v>0</v>
      </c>
      <c r="S130" s="71">
        <v>0</v>
      </c>
      <c r="T130" s="71">
        <v>0</v>
      </c>
      <c r="V130" s="70">
        <v>128</v>
      </c>
      <c r="W130" s="70" t="s">
        <v>206</v>
      </c>
      <c r="X130" s="71">
        <v>0</v>
      </c>
      <c r="Y130" s="71">
        <v>0</v>
      </c>
      <c r="Z130" s="71">
        <v>0</v>
      </c>
      <c r="AA130" s="71">
        <v>0</v>
      </c>
      <c r="AC130" s="70">
        <v>128</v>
      </c>
      <c r="AD130" s="70" t="s">
        <v>206</v>
      </c>
      <c r="AE130" s="71">
        <v>0</v>
      </c>
      <c r="AF130" s="71">
        <v>0</v>
      </c>
      <c r="AG130" s="71">
        <v>0</v>
      </c>
      <c r="AH130" s="71">
        <v>0</v>
      </c>
      <c r="AJ130" s="70">
        <v>128</v>
      </c>
      <c r="AK130" s="70" t="s">
        <v>206</v>
      </c>
      <c r="AL130" s="71">
        <v>0</v>
      </c>
      <c r="AM130" s="71">
        <v>0</v>
      </c>
      <c r="AN130" s="71">
        <v>0</v>
      </c>
      <c r="AO130" s="71">
        <v>0</v>
      </c>
      <c r="AQ130" s="70">
        <v>128</v>
      </c>
      <c r="AR130" s="70" t="s">
        <v>206</v>
      </c>
      <c r="AS130" s="71">
        <v>0</v>
      </c>
      <c r="AT130" s="71">
        <v>0</v>
      </c>
      <c r="AU130" s="71">
        <v>0</v>
      </c>
      <c r="AV130" s="71">
        <v>0</v>
      </c>
      <c r="AX130" s="70">
        <v>128</v>
      </c>
      <c r="AY130" s="70" t="s">
        <v>206</v>
      </c>
      <c r="AZ130" s="71">
        <v>0</v>
      </c>
      <c r="BA130" s="71">
        <v>0</v>
      </c>
      <c r="BB130" s="71">
        <v>0</v>
      </c>
      <c r="BC130" s="71">
        <v>0</v>
      </c>
      <c r="BE130" s="70">
        <v>128</v>
      </c>
      <c r="BF130" s="70" t="s">
        <v>206</v>
      </c>
      <c r="BG130" s="71">
        <v>0</v>
      </c>
      <c r="BH130" s="71">
        <v>0</v>
      </c>
      <c r="BI130" s="71">
        <v>0</v>
      </c>
      <c r="BJ130" s="71">
        <v>0</v>
      </c>
      <c r="BL130" s="70">
        <v>128</v>
      </c>
      <c r="BM130" s="70" t="s">
        <v>206</v>
      </c>
      <c r="BN130" s="71">
        <v>0</v>
      </c>
      <c r="BO130" s="71">
        <v>0</v>
      </c>
      <c r="BP130" s="71">
        <v>0</v>
      </c>
      <c r="BQ130" s="71">
        <v>0</v>
      </c>
      <c r="BS130" s="70">
        <v>128</v>
      </c>
      <c r="BT130" s="70" t="s">
        <v>206</v>
      </c>
      <c r="BU130" s="71">
        <v>0</v>
      </c>
      <c r="BV130" s="71">
        <v>0</v>
      </c>
      <c r="BW130" s="71">
        <v>0</v>
      </c>
      <c r="BX130" s="71">
        <v>0</v>
      </c>
      <c r="BZ130" s="70">
        <v>128</v>
      </c>
      <c r="CA130" s="70" t="s">
        <v>206</v>
      </c>
      <c r="CB130" s="71">
        <v>0</v>
      </c>
      <c r="CC130" s="71">
        <v>0</v>
      </c>
      <c r="CD130" s="71">
        <v>0</v>
      </c>
      <c r="CE130" s="71">
        <v>0</v>
      </c>
      <c r="CG130" s="70">
        <v>128</v>
      </c>
      <c r="CH130" s="70" t="s">
        <v>206</v>
      </c>
      <c r="CI130" s="71">
        <v>0</v>
      </c>
      <c r="CJ130" s="71">
        <v>0</v>
      </c>
      <c r="CK130" s="71">
        <v>0</v>
      </c>
      <c r="CL130" s="71">
        <v>0</v>
      </c>
      <c r="CN130" s="70">
        <v>128</v>
      </c>
      <c r="CO130" s="70" t="s">
        <v>206</v>
      </c>
      <c r="CP130" s="71">
        <v>0</v>
      </c>
      <c r="CQ130" s="71">
        <v>0</v>
      </c>
      <c r="CR130" s="71">
        <v>0</v>
      </c>
      <c r="CS130" s="71">
        <v>0</v>
      </c>
      <c r="CU130" s="70">
        <v>128</v>
      </c>
      <c r="CV130" s="70" t="s">
        <v>206</v>
      </c>
      <c r="CW130" s="71">
        <v>0</v>
      </c>
      <c r="CX130" s="71">
        <v>0</v>
      </c>
      <c r="CY130" s="71">
        <v>0</v>
      </c>
      <c r="CZ130" s="71">
        <v>0</v>
      </c>
      <c r="DB130" s="70">
        <v>128</v>
      </c>
      <c r="DC130" s="70" t="s">
        <v>206</v>
      </c>
      <c r="DD130" s="71">
        <v>0</v>
      </c>
      <c r="DE130" s="71">
        <v>0</v>
      </c>
      <c r="DF130" s="71">
        <v>0</v>
      </c>
      <c r="DG130" s="71">
        <v>0</v>
      </c>
      <c r="DI130" s="70">
        <v>128</v>
      </c>
      <c r="DJ130" s="70" t="s">
        <v>206</v>
      </c>
      <c r="DK130" s="71">
        <v>0</v>
      </c>
      <c r="DL130" s="71">
        <v>0</v>
      </c>
      <c r="DM130" s="71">
        <v>0</v>
      </c>
      <c r="DN130" s="71">
        <v>0</v>
      </c>
      <c r="DP130" s="70">
        <v>128</v>
      </c>
      <c r="DQ130" s="70" t="s">
        <v>206</v>
      </c>
      <c r="DR130" s="71">
        <v>0</v>
      </c>
      <c r="DS130" s="71">
        <v>0</v>
      </c>
      <c r="DT130" s="71">
        <v>0</v>
      </c>
      <c r="DU130" s="71">
        <v>0</v>
      </c>
      <c r="DW130" s="70">
        <v>128</v>
      </c>
      <c r="DX130" s="70" t="s">
        <v>206</v>
      </c>
      <c r="DY130" s="71">
        <v>0</v>
      </c>
      <c r="DZ130" s="71">
        <v>0</v>
      </c>
      <c r="EA130" s="71">
        <v>0</v>
      </c>
      <c r="EB130" s="71">
        <v>0</v>
      </c>
    </row>
    <row r="131" spans="1:132" x14ac:dyDescent="0.35">
      <c r="A131" s="70">
        <v>129</v>
      </c>
      <c r="B131" s="70" t="s">
        <v>207</v>
      </c>
      <c r="C131" s="71">
        <v>0</v>
      </c>
      <c r="D131" s="71">
        <v>0</v>
      </c>
      <c r="E131" s="71">
        <v>0</v>
      </c>
      <c r="F131" s="71">
        <v>0</v>
      </c>
      <c r="H131" s="70">
        <v>129</v>
      </c>
      <c r="I131" s="70" t="s">
        <v>207</v>
      </c>
      <c r="J131" s="75">
        <v>0</v>
      </c>
      <c r="K131" s="71">
        <v>0</v>
      </c>
      <c r="L131" s="71">
        <v>0</v>
      </c>
      <c r="M131" s="71">
        <v>0</v>
      </c>
      <c r="O131" s="70">
        <v>129</v>
      </c>
      <c r="P131" s="70" t="s">
        <v>207</v>
      </c>
      <c r="Q131" s="75">
        <v>0</v>
      </c>
      <c r="R131" s="71">
        <v>0</v>
      </c>
      <c r="S131" s="71">
        <v>0</v>
      </c>
      <c r="T131" s="71">
        <v>0</v>
      </c>
      <c r="V131" s="70">
        <v>129</v>
      </c>
      <c r="W131" s="70" t="s">
        <v>207</v>
      </c>
      <c r="X131" s="71">
        <v>0</v>
      </c>
      <c r="Y131" s="71">
        <v>0</v>
      </c>
      <c r="Z131" s="71">
        <v>0</v>
      </c>
      <c r="AA131" s="71">
        <v>0</v>
      </c>
      <c r="AC131" s="70">
        <v>129</v>
      </c>
      <c r="AD131" s="70" t="s">
        <v>207</v>
      </c>
      <c r="AE131" s="71">
        <v>0</v>
      </c>
      <c r="AF131" s="71">
        <v>0</v>
      </c>
      <c r="AG131" s="71">
        <v>0</v>
      </c>
      <c r="AH131" s="71">
        <v>0</v>
      </c>
      <c r="AJ131" s="70">
        <v>129</v>
      </c>
      <c r="AK131" s="70" t="s">
        <v>207</v>
      </c>
      <c r="AL131" s="71">
        <v>0</v>
      </c>
      <c r="AM131" s="71">
        <v>0</v>
      </c>
      <c r="AN131" s="71">
        <v>0</v>
      </c>
      <c r="AO131" s="71">
        <v>0</v>
      </c>
      <c r="AQ131" s="70">
        <v>129</v>
      </c>
      <c r="AR131" s="70" t="s">
        <v>207</v>
      </c>
      <c r="AS131" s="71">
        <v>0</v>
      </c>
      <c r="AT131" s="71">
        <v>0</v>
      </c>
      <c r="AU131" s="71">
        <v>0</v>
      </c>
      <c r="AV131" s="71">
        <v>0</v>
      </c>
      <c r="AX131" s="70">
        <v>129</v>
      </c>
      <c r="AY131" s="70" t="s">
        <v>207</v>
      </c>
      <c r="AZ131" s="71">
        <v>0</v>
      </c>
      <c r="BA131" s="71">
        <v>0</v>
      </c>
      <c r="BB131" s="71">
        <v>0</v>
      </c>
      <c r="BC131" s="71">
        <v>0</v>
      </c>
      <c r="BE131" s="70">
        <v>129</v>
      </c>
      <c r="BF131" s="70" t="s">
        <v>207</v>
      </c>
      <c r="BG131" s="71">
        <v>0</v>
      </c>
      <c r="BH131" s="71">
        <v>0</v>
      </c>
      <c r="BI131" s="71">
        <v>0</v>
      </c>
      <c r="BJ131" s="71">
        <v>0</v>
      </c>
      <c r="BL131" s="70">
        <v>129</v>
      </c>
      <c r="BM131" s="70" t="s">
        <v>207</v>
      </c>
      <c r="BN131" s="71">
        <v>0</v>
      </c>
      <c r="BO131" s="71">
        <v>0</v>
      </c>
      <c r="BP131" s="71">
        <v>0</v>
      </c>
      <c r="BQ131" s="71">
        <v>0</v>
      </c>
      <c r="BS131" s="70">
        <v>129</v>
      </c>
      <c r="BT131" s="70" t="s">
        <v>207</v>
      </c>
      <c r="BU131" s="71">
        <v>0</v>
      </c>
      <c r="BV131" s="71">
        <v>0</v>
      </c>
      <c r="BW131" s="71">
        <v>0</v>
      </c>
      <c r="BX131" s="71">
        <v>0</v>
      </c>
      <c r="BZ131" s="70">
        <v>129</v>
      </c>
      <c r="CA131" s="70" t="s">
        <v>207</v>
      </c>
      <c r="CB131" s="71">
        <v>0</v>
      </c>
      <c r="CC131" s="71">
        <v>0</v>
      </c>
      <c r="CD131" s="71">
        <v>0</v>
      </c>
      <c r="CE131" s="71">
        <v>0</v>
      </c>
      <c r="CG131" s="70">
        <v>129</v>
      </c>
      <c r="CH131" s="70" t="s">
        <v>207</v>
      </c>
      <c r="CI131" s="71">
        <v>0</v>
      </c>
      <c r="CJ131" s="71">
        <v>0</v>
      </c>
      <c r="CK131" s="71">
        <v>0</v>
      </c>
      <c r="CL131" s="71">
        <v>0</v>
      </c>
      <c r="CN131" s="70">
        <v>129</v>
      </c>
      <c r="CO131" s="70" t="s">
        <v>207</v>
      </c>
      <c r="CP131" s="71">
        <v>0</v>
      </c>
      <c r="CQ131" s="71">
        <v>0</v>
      </c>
      <c r="CR131" s="71">
        <v>0</v>
      </c>
      <c r="CS131" s="71">
        <v>0</v>
      </c>
      <c r="CU131" s="70">
        <v>129</v>
      </c>
      <c r="CV131" s="70" t="s">
        <v>207</v>
      </c>
      <c r="CW131" s="71">
        <v>0</v>
      </c>
      <c r="CX131" s="71">
        <v>0</v>
      </c>
      <c r="CY131" s="71">
        <v>0</v>
      </c>
      <c r="CZ131" s="71">
        <v>0</v>
      </c>
      <c r="DB131" s="70">
        <v>129</v>
      </c>
      <c r="DC131" s="70" t="s">
        <v>207</v>
      </c>
      <c r="DD131" s="71">
        <v>0</v>
      </c>
      <c r="DE131" s="71">
        <v>0</v>
      </c>
      <c r="DF131" s="71">
        <v>0</v>
      </c>
      <c r="DG131" s="71">
        <v>0</v>
      </c>
      <c r="DI131" s="70">
        <v>129</v>
      </c>
      <c r="DJ131" s="70" t="s">
        <v>207</v>
      </c>
      <c r="DK131" s="71">
        <v>0</v>
      </c>
      <c r="DL131" s="71">
        <v>0</v>
      </c>
      <c r="DM131" s="71">
        <v>0</v>
      </c>
      <c r="DN131" s="71">
        <v>0</v>
      </c>
      <c r="DP131" s="70">
        <v>129</v>
      </c>
      <c r="DQ131" s="70" t="s">
        <v>207</v>
      </c>
      <c r="DR131" s="71">
        <v>0</v>
      </c>
      <c r="DS131" s="71">
        <v>0</v>
      </c>
      <c r="DT131" s="71">
        <v>0</v>
      </c>
      <c r="DU131" s="71">
        <v>0</v>
      </c>
      <c r="DW131" s="70">
        <v>129</v>
      </c>
      <c r="DX131" s="70" t="s">
        <v>207</v>
      </c>
      <c r="DY131" s="71">
        <v>0</v>
      </c>
      <c r="DZ131" s="71">
        <v>0</v>
      </c>
      <c r="EA131" s="71">
        <v>0</v>
      </c>
      <c r="EB131" s="71">
        <v>0</v>
      </c>
    </row>
    <row r="132" spans="1:132" x14ac:dyDescent="0.35">
      <c r="A132" s="70">
        <v>130</v>
      </c>
      <c r="B132" s="70" t="s">
        <v>208</v>
      </c>
      <c r="C132" s="71">
        <v>0</v>
      </c>
      <c r="D132" s="71">
        <v>0</v>
      </c>
      <c r="E132" s="71">
        <v>0</v>
      </c>
      <c r="F132" s="71">
        <v>0</v>
      </c>
      <c r="H132" s="70">
        <v>130</v>
      </c>
      <c r="I132" s="70" t="s">
        <v>208</v>
      </c>
      <c r="J132" s="75">
        <v>0</v>
      </c>
      <c r="K132" s="71">
        <v>0</v>
      </c>
      <c r="L132" s="71">
        <v>0</v>
      </c>
      <c r="M132" s="71">
        <v>0</v>
      </c>
      <c r="O132" s="70">
        <v>130</v>
      </c>
      <c r="P132" s="70" t="s">
        <v>208</v>
      </c>
      <c r="Q132" s="75">
        <v>0</v>
      </c>
      <c r="R132" s="71">
        <v>0</v>
      </c>
      <c r="S132" s="71">
        <v>0</v>
      </c>
      <c r="T132" s="71">
        <v>0</v>
      </c>
      <c r="V132" s="70">
        <v>130</v>
      </c>
      <c r="W132" s="70" t="s">
        <v>208</v>
      </c>
      <c r="X132" s="71">
        <v>0</v>
      </c>
      <c r="Y132" s="71">
        <v>0</v>
      </c>
      <c r="Z132" s="71">
        <v>0</v>
      </c>
      <c r="AA132" s="71">
        <v>0</v>
      </c>
      <c r="AC132" s="70">
        <v>130</v>
      </c>
      <c r="AD132" s="70" t="s">
        <v>208</v>
      </c>
      <c r="AE132" s="71">
        <v>0</v>
      </c>
      <c r="AF132" s="71">
        <v>0</v>
      </c>
      <c r="AG132" s="71">
        <v>0</v>
      </c>
      <c r="AH132" s="71">
        <v>0</v>
      </c>
      <c r="AJ132" s="70">
        <v>130</v>
      </c>
      <c r="AK132" s="70" t="s">
        <v>208</v>
      </c>
      <c r="AL132" s="71">
        <v>0</v>
      </c>
      <c r="AM132" s="71">
        <v>0</v>
      </c>
      <c r="AN132" s="71">
        <v>0</v>
      </c>
      <c r="AO132" s="71">
        <v>0</v>
      </c>
      <c r="AQ132" s="70">
        <v>130</v>
      </c>
      <c r="AR132" s="70" t="s">
        <v>208</v>
      </c>
      <c r="AS132" s="71">
        <v>0</v>
      </c>
      <c r="AT132" s="71">
        <v>0</v>
      </c>
      <c r="AU132" s="71">
        <v>0</v>
      </c>
      <c r="AV132" s="71">
        <v>0</v>
      </c>
      <c r="AX132" s="70">
        <v>130</v>
      </c>
      <c r="AY132" s="70" t="s">
        <v>208</v>
      </c>
      <c r="AZ132" s="71">
        <v>0</v>
      </c>
      <c r="BA132" s="71">
        <v>0</v>
      </c>
      <c r="BB132" s="71">
        <v>0</v>
      </c>
      <c r="BC132" s="71">
        <v>0</v>
      </c>
      <c r="BE132" s="70">
        <v>130</v>
      </c>
      <c r="BF132" s="70" t="s">
        <v>208</v>
      </c>
      <c r="BG132" s="71">
        <v>0</v>
      </c>
      <c r="BH132" s="71">
        <v>0</v>
      </c>
      <c r="BI132" s="71">
        <v>0</v>
      </c>
      <c r="BJ132" s="71">
        <v>0</v>
      </c>
      <c r="BL132" s="70">
        <v>130</v>
      </c>
      <c r="BM132" s="70" t="s">
        <v>208</v>
      </c>
      <c r="BN132" s="71">
        <v>0</v>
      </c>
      <c r="BO132" s="71">
        <v>0</v>
      </c>
      <c r="BP132" s="71">
        <v>0</v>
      </c>
      <c r="BQ132" s="71">
        <v>0</v>
      </c>
      <c r="BS132" s="70">
        <v>130</v>
      </c>
      <c r="BT132" s="70" t="s">
        <v>208</v>
      </c>
      <c r="BU132" s="71">
        <v>0</v>
      </c>
      <c r="BV132" s="71">
        <v>0</v>
      </c>
      <c r="BW132" s="71">
        <v>0</v>
      </c>
      <c r="BX132" s="71">
        <v>0</v>
      </c>
      <c r="BZ132" s="70">
        <v>130</v>
      </c>
      <c r="CA132" s="70" t="s">
        <v>208</v>
      </c>
      <c r="CB132" s="71">
        <v>0</v>
      </c>
      <c r="CC132" s="71">
        <v>0</v>
      </c>
      <c r="CD132" s="71">
        <v>0</v>
      </c>
      <c r="CE132" s="71">
        <v>0</v>
      </c>
      <c r="CG132" s="70">
        <v>130</v>
      </c>
      <c r="CH132" s="70" t="s">
        <v>208</v>
      </c>
      <c r="CI132" s="71">
        <v>0</v>
      </c>
      <c r="CJ132" s="71">
        <v>0</v>
      </c>
      <c r="CK132" s="71">
        <v>0</v>
      </c>
      <c r="CL132" s="71">
        <v>0</v>
      </c>
      <c r="CN132" s="70">
        <v>130</v>
      </c>
      <c r="CO132" s="70" t="s">
        <v>208</v>
      </c>
      <c r="CP132" s="71">
        <v>0</v>
      </c>
      <c r="CQ132" s="71">
        <v>0</v>
      </c>
      <c r="CR132" s="71">
        <v>0</v>
      </c>
      <c r="CS132" s="71">
        <v>0</v>
      </c>
      <c r="CU132" s="70">
        <v>130</v>
      </c>
      <c r="CV132" s="70" t="s">
        <v>208</v>
      </c>
      <c r="CW132" s="71">
        <v>0</v>
      </c>
      <c r="CX132" s="71">
        <v>0</v>
      </c>
      <c r="CY132" s="71">
        <v>0</v>
      </c>
      <c r="CZ132" s="71">
        <v>0</v>
      </c>
      <c r="DB132" s="70">
        <v>130</v>
      </c>
      <c r="DC132" s="70" t="s">
        <v>208</v>
      </c>
      <c r="DD132" s="71">
        <v>0</v>
      </c>
      <c r="DE132" s="71">
        <v>0</v>
      </c>
      <c r="DF132" s="71">
        <v>0</v>
      </c>
      <c r="DG132" s="71">
        <v>0</v>
      </c>
      <c r="DI132" s="70">
        <v>130</v>
      </c>
      <c r="DJ132" s="70" t="s">
        <v>208</v>
      </c>
      <c r="DK132" s="71">
        <v>0</v>
      </c>
      <c r="DL132" s="71">
        <v>0</v>
      </c>
      <c r="DM132" s="71">
        <v>0</v>
      </c>
      <c r="DN132" s="71">
        <v>0</v>
      </c>
      <c r="DP132" s="70">
        <v>130</v>
      </c>
      <c r="DQ132" s="70" t="s">
        <v>208</v>
      </c>
      <c r="DR132" s="71">
        <v>0</v>
      </c>
      <c r="DS132" s="71">
        <v>0</v>
      </c>
      <c r="DT132" s="71">
        <v>0</v>
      </c>
      <c r="DU132" s="71">
        <v>0</v>
      </c>
      <c r="DW132" s="70">
        <v>130</v>
      </c>
      <c r="DX132" s="70" t="s">
        <v>208</v>
      </c>
      <c r="DY132" s="71">
        <v>0</v>
      </c>
      <c r="DZ132" s="71">
        <v>0</v>
      </c>
      <c r="EA132" s="71">
        <v>0</v>
      </c>
      <c r="EB132" s="71">
        <v>0</v>
      </c>
    </row>
    <row r="133" spans="1:132" x14ac:dyDescent="0.35">
      <c r="A133" s="70">
        <v>131</v>
      </c>
      <c r="B133" s="70" t="s">
        <v>209</v>
      </c>
      <c r="C133" s="71">
        <v>0</v>
      </c>
      <c r="D133" s="71">
        <v>0</v>
      </c>
      <c r="E133" s="71">
        <v>0</v>
      </c>
      <c r="F133" s="71">
        <v>0</v>
      </c>
      <c r="H133" s="70">
        <v>131</v>
      </c>
      <c r="I133" s="70" t="s">
        <v>209</v>
      </c>
      <c r="J133" s="75">
        <v>0</v>
      </c>
      <c r="K133" s="71">
        <v>0</v>
      </c>
      <c r="L133" s="71">
        <v>0</v>
      </c>
      <c r="M133" s="71">
        <v>0</v>
      </c>
      <c r="O133" s="70">
        <v>131</v>
      </c>
      <c r="P133" s="70" t="s">
        <v>209</v>
      </c>
      <c r="Q133" s="75">
        <v>0</v>
      </c>
      <c r="R133" s="71">
        <v>0</v>
      </c>
      <c r="S133" s="71">
        <v>0</v>
      </c>
      <c r="T133" s="71">
        <v>0</v>
      </c>
      <c r="V133" s="70">
        <v>131</v>
      </c>
      <c r="W133" s="70" t="s">
        <v>209</v>
      </c>
      <c r="X133" s="71">
        <v>0</v>
      </c>
      <c r="Y133" s="71">
        <v>0</v>
      </c>
      <c r="Z133" s="71">
        <v>0</v>
      </c>
      <c r="AA133" s="71">
        <v>0</v>
      </c>
      <c r="AC133" s="70">
        <v>131</v>
      </c>
      <c r="AD133" s="70" t="s">
        <v>209</v>
      </c>
      <c r="AE133" s="71">
        <v>0</v>
      </c>
      <c r="AF133" s="71">
        <v>0</v>
      </c>
      <c r="AG133" s="71">
        <v>0</v>
      </c>
      <c r="AH133" s="71">
        <v>0</v>
      </c>
      <c r="AJ133" s="70">
        <v>131</v>
      </c>
      <c r="AK133" s="70" t="s">
        <v>209</v>
      </c>
      <c r="AL133" s="71">
        <v>0</v>
      </c>
      <c r="AM133" s="71">
        <v>0</v>
      </c>
      <c r="AN133" s="71">
        <v>0</v>
      </c>
      <c r="AO133" s="71">
        <v>0</v>
      </c>
      <c r="AQ133" s="70">
        <v>131</v>
      </c>
      <c r="AR133" s="70" t="s">
        <v>209</v>
      </c>
      <c r="AS133" s="71">
        <v>0</v>
      </c>
      <c r="AT133" s="71">
        <v>0</v>
      </c>
      <c r="AU133" s="71">
        <v>0</v>
      </c>
      <c r="AV133" s="71">
        <v>0</v>
      </c>
      <c r="AX133" s="70">
        <v>131</v>
      </c>
      <c r="AY133" s="70" t="s">
        <v>209</v>
      </c>
      <c r="AZ133" s="71">
        <v>0</v>
      </c>
      <c r="BA133" s="71">
        <v>0</v>
      </c>
      <c r="BB133" s="71">
        <v>0</v>
      </c>
      <c r="BC133" s="71">
        <v>0</v>
      </c>
      <c r="BE133" s="70">
        <v>131</v>
      </c>
      <c r="BF133" s="70" t="s">
        <v>209</v>
      </c>
      <c r="BG133" s="71">
        <v>0</v>
      </c>
      <c r="BH133" s="71">
        <v>0</v>
      </c>
      <c r="BI133" s="71">
        <v>0</v>
      </c>
      <c r="BJ133" s="71">
        <v>0</v>
      </c>
      <c r="BL133" s="70">
        <v>131</v>
      </c>
      <c r="BM133" s="70" t="s">
        <v>209</v>
      </c>
      <c r="BN133" s="71">
        <v>0</v>
      </c>
      <c r="BO133" s="71">
        <v>0</v>
      </c>
      <c r="BP133" s="71">
        <v>0</v>
      </c>
      <c r="BQ133" s="71">
        <v>0</v>
      </c>
      <c r="BS133" s="70">
        <v>131</v>
      </c>
      <c r="BT133" s="70" t="s">
        <v>209</v>
      </c>
      <c r="BU133" s="71">
        <v>0</v>
      </c>
      <c r="BV133" s="71">
        <v>0</v>
      </c>
      <c r="BW133" s="71">
        <v>0</v>
      </c>
      <c r="BX133" s="71">
        <v>0</v>
      </c>
      <c r="BZ133" s="70">
        <v>131</v>
      </c>
      <c r="CA133" s="70" t="s">
        <v>209</v>
      </c>
      <c r="CB133" s="71">
        <v>0</v>
      </c>
      <c r="CC133" s="71">
        <v>0</v>
      </c>
      <c r="CD133" s="71">
        <v>0</v>
      </c>
      <c r="CE133" s="71">
        <v>0</v>
      </c>
      <c r="CG133" s="70">
        <v>131</v>
      </c>
      <c r="CH133" s="70" t="s">
        <v>209</v>
      </c>
      <c r="CI133" s="71">
        <v>0</v>
      </c>
      <c r="CJ133" s="71">
        <v>0</v>
      </c>
      <c r="CK133" s="71">
        <v>0</v>
      </c>
      <c r="CL133" s="71">
        <v>0</v>
      </c>
      <c r="CN133" s="70">
        <v>131</v>
      </c>
      <c r="CO133" s="70" t="s">
        <v>209</v>
      </c>
      <c r="CP133" s="71">
        <v>0</v>
      </c>
      <c r="CQ133" s="71">
        <v>0</v>
      </c>
      <c r="CR133" s="71">
        <v>0</v>
      </c>
      <c r="CS133" s="71">
        <v>0</v>
      </c>
      <c r="CU133" s="70">
        <v>131</v>
      </c>
      <c r="CV133" s="70" t="s">
        <v>209</v>
      </c>
      <c r="CW133" s="71">
        <v>0</v>
      </c>
      <c r="CX133" s="71">
        <v>0</v>
      </c>
      <c r="CY133" s="71">
        <v>0</v>
      </c>
      <c r="CZ133" s="71">
        <v>0</v>
      </c>
      <c r="DB133" s="70">
        <v>131</v>
      </c>
      <c r="DC133" s="70" t="s">
        <v>209</v>
      </c>
      <c r="DD133" s="71">
        <v>0</v>
      </c>
      <c r="DE133" s="71">
        <v>0</v>
      </c>
      <c r="DF133" s="71">
        <v>0</v>
      </c>
      <c r="DG133" s="71">
        <v>0</v>
      </c>
      <c r="DI133" s="70">
        <v>131</v>
      </c>
      <c r="DJ133" s="70" t="s">
        <v>209</v>
      </c>
      <c r="DK133" s="71">
        <v>0</v>
      </c>
      <c r="DL133" s="71">
        <v>0</v>
      </c>
      <c r="DM133" s="71">
        <v>0</v>
      </c>
      <c r="DN133" s="71">
        <v>0</v>
      </c>
      <c r="DP133" s="70">
        <v>131</v>
      </c>
      <c r="DQ133" s="70" t="s">
        <v>209</v>
      </c>
      <c r="DR133" s="71">
        <v>0</v>
      </c>
      <c r="DS133" s="71">
        <v>0</v>
      </c>
      <c r="DT133" s="71">
        <v>0</v>
      </c>
      <c r="DU133" s="71">
        <v>0</v>
      </c>
      <c r="DW133" s="70">
        <v>131</v>
      </c>
      <c r="DX133" s="70" t="s">
        <v>209</v>
      </c>
      <c r="DY133" s="71">
        <v>0</v>
      </c>
      <c r="DZ133" s="71">
        <v>0</v>
      </c>
      <c r="EA133" s="71">
        <v>0</v>
      </c>
      <c r="EB133" s="71">
        <v>0</v>
      </c>
    </row>
    <row r="134" spans="1:132" x14ac:dyDescent="0.35">
      <c r="A134" s="70">
        <v>132</v>
      </c>
      <c r="B134" s="70" t="s">
        <v>210</v>
      </c>
      <c r="C134" s="71">
        <v>0</v>
      </c>
      <c r="D134" s="71">
        <v>0</v>
      </c>
      <c r="E134" s="71">
        <v>0</v>
      </c>
      <c r="F134" s="71">
        <v>0</v>
      </c>
      <c r="H134" s="70">
        <v>132</v>
      </c>
      <c r="I134" s="70" t="s">
        <v>210</v>
      </c>
      <c r="J134" s="75">
        <v>0</v>
      </c>
      <c r="K134" s="71">
        <v>0</v>
      </c>
      <c r="L134" s="71">
        <v>0</v>
      </c>
      <c r="M134" s="71">
        <v>0</v>
      </c>
      <c r="O134" s="70">
        <v>132</v>
      </c>
      <c r="P134" s="70" t="s">
        <v>210</v>
      </c>
      <c r="Q134" s="75">
        <v>0</v>
      </c>
      <c r="R134" s="71">
        <v>0</v>
      </c>
      <c r="S134" s="71">
        <v>0</v>
      </c>
      <c r="T134" s="71">
        <v>0</v>
      </c>
      <c r="V134" s="70">
        <v>132</v>
      </c>
      <c r="W134" s="70" t="s">
        <v>210</v>
      </c>
      <c r="X134" s="71">
        <v>0</v>
      </c>
      <c r="Y134" s="71">
        <v>0</v>
      </c>
      <c r="Z134" s="71">
        <v>0</v>
      </c>
      <c r="AA134" s="71">
        <v>0</v>
      </c>
      <c r="AC134" s="70">
        <v>132</v>
      </c>
      <c r="AD134" s="70" t="s">
        <v>210</v>
      </c>
      <c r="AE134" s="71">
        <v>0</v>
      </c>
      <c r="AF134" s="71">
        <v>0</v>
      </c>
      <c r="AG134" s="71">
        <v>0</v>
      </c>
      <c r="AH134" s="71">
        <v>0</v>
      </c>
      <c r="AJ134" s="70">
        <v>132</v>
      </c>
      <c r="AK134" s="70" t="s">
        <v>210</v>
      </c>
      <c r="AL134" s="71">
        <v>0</v>
      </c>
      <c r="AM134" s="71">
        <v>0</v>
      </c>
      <c r="AN134" s="71">
        <v>0</v>
      </c>
      <c r="AO134" s="71">
        <v>0</v>
      </c>
      <c r="AQ134" s="70">
        <v>132</v>
      </c>
      <c r="AR134" s="70" t="s">
        <v>210</v>
      </c>
      <c r="AS134" s="71">
        <v>0</v>
      </c>
      <c r="AT134" s="71">
        <v>0</v>
      </c>
      <c r="AU134" s="71">
        <v>0</v>
      </c>
      <c r="AV134" s="71">
        <v>0</v>
      </c>
      <c r="AX134" s="70">
        <v>132</v>
      </c>
      <c r="AY134" s="70" t="s">
        <v>210</v>
      </c>
      <c r="AZ134" s="71">
        <v>0</v>
      </c>
      <c r="BA134" s="71">
        <v>0</v>
      </c>
      <c r="BB134" s="71">
        <v>0</v>
      </c>
      <c r="BC134" s="71">
        <v>0</v>
      </c>
      <c r="BE134" s="70">
        <v>132</v>
      </c>
      <c r="BF134" s="70" t="s">
        <v>210</v>
      </c>
      <c r="BG134" s="71">
        <v>0</v>
      </c>
      <c r="BH134" s="71">
        <v>0</v>
      </c>
      <c r="BI134" s="71">
        <v>0</v>
      </c>
      <c r="BJ134" s="71">
        <v>0</v>
      </c>
      <c r="BL134" s="70">
        <v>132</v>
      </c>
      <c r="BM134" s="70" t="s">
        <v>210</v>
      </c>
      <c r="BN134" s="71">
        <v>0</v>
      </c>
      <c r="BO134" s="71">
        <v>0</v>
      </c>
      <c r="BP134" s="71">
        <v>0</v>
      </c>
      <c r="BQ134" s="71">
        <v>0</v>
      </c>
      <c r="BS134" s="70">
        <v>132</v>
      </c>
      <c r="BT134" s="70" t="s">
        <v>210</v>
      </c>
      <c r="BU134" s="71">
        <v>0</v>
      </c>
      <c r="BV134" s="71">
        <v>0</v>
      </c>
      <c r="BW134" s="71">
        <v>0</v>
      </c>
      <c r="BX134" s="71">
        <v>0</v>
      </c>
      <c r="BZ134" s="70">
        <v>132</v>
      </c>
      <c r="CA134" s="70" t="s">
        <v>210</v>
      </c>
      <c r="CB134" s="71">
        <v>0</v>
      </c>
      <c r="CC134" s="71">
        <v>0</v>
      </c>
      <c r="CD134" s="71">
        <v>0</v>
      </c>
      <c r="CE134" s="71">
        <v>0</v>
      </c>
      <c r="CG134" s="70">
        <v>132</v>
      </c>
      <c r="CH134" s="70" t="s">
        <v>210</v>
      </c>
      <c r="CI134" s="71">
        <v>0</v>
      </c>
      <c r="CJ134" s="71">
        <v>0</v>
      </c>
      <c r="CK134" s="71">
        <v>0</v>
      </c>
      <c r="CL134" s="71">
        <v>0</v>
      </c>
      <c r="CN134" s="70">
        <v>132</v>
      </c>
      <c r="CO134" s="70" t="s">
        <v>210</v>
      </c>
      <c r="CP134" s="71">
        <v>0</v>
      </c>
      <c r="CQ134" s="71">
        <v>0</v>
      </c>
      <c r="CR134" s="71">
        <v>0</v>
      </c>
      <c r="CS134" s="71">
        <v>0</v>
      </c>
      <c r="CU134" s="70">
        <v>132</v>
      </c>
      <c r="CV134" s="70" t="s">
        <v>210</v>
      </c>
      <c r="CW134" s="71">
        <v>0</v>
      </c>
      <c r="CX134" s="71">
        <v>0</v>
      </c>
      <c r="CY134" s="71">
        <v>0</v>
      </c>
      <c r="CZ134" s="71">
        <v>0</v>
      </c>
      <c r="DB134" s="70">
        <v>132</v>
      </c>
      <c r="DC134" s="70" t="s">
        <v>210</v>
      </c>
      <c r="DD134" s="71">
        <v>0</v>
      </c>
      <c r="DE134" s="71">
        <v>0</v>
      </c>
      <c r="DF134" s="71">
        <v>0</v>
      </c>
      <c r="DG134" s="71">
        <v>0</v>
      </c>
      <c r="DI134" s="70">
        <v>132</v>
      </c>
      <c r="DJ134" s="70" t="s">
        <v>210</v>
      </c>
      <c r="DK134" s="71">
        <v>0</v>
      </c>
      <c r="DL134" s="71">
        <v>0</v>
      </c>
      <c r="DM134" s="71">
        <v>0</v>
      </c>
      <c r="DN134" s="71">
        <v>0</v>
      </c>
      <c r="DP134" s="70">
        <v>132</v>
      </c>
      <c r="DQ134" s="70" t="s">
        <v>210</v>
      </c>
      <c r="DR134" s="71">
        <v>0</v>
      </c>
      <c r="DS134" s="71">
        <v>0</v>
      </c>
      <c r="DT134" s="71">
        <v>0</v>
      </c>
      <c r="DU134" s="71">
        <v>0</v>
      </c>
      <c r="DW134" s="70">
        <v>132</v>
      </c>
      <c r="DX134" s="70" t="s">
        <v>210</v>
      </c>
      <c r="DY134" s="71">
        <v>0</v>
      </c>
      <c r="DZ134" s="71">
        <v>0</v>
      </c>
      <c r="EA134" s="71">
        <v>0</v>
      </c>
      <c r="EB134" s="71">
        <v>0</v>
      </c>
    </row>
    <row r="135" spans="1:132" x14ac:dyDescent="0.35">
      <c r="A135" s="70">
        <v>133</v>
      </c>
      <c r="B135" s="70" t="s">
        <v>211</v>
      </c>
      <c r="C135" s="71">
        <v>0</v>
      </c>
      <c r="D135" s="71">
        <v>0</v>
      </c>
      <c r="E135" s="71">
        <v>0</v>
      </c>
      <c r="F135" s="71">
        <v>0</v>
      </c>
      <c r="H135" s="70">
        <v>133</v>
      </c>
      <c r="I135" s="70" t="s">
        <v>211</v>
      </c>
      <c r="J135" s="75">
        <v>0</v>
      </c>
      <c r="K135" s="71">
        <v>0</v>
      </c>
      <c r="L135" s="71">
        <v>0</v>
      </c>
      <c r="M135" s="71">
        <v>0</v>
      </c>
      <c r="O135" s="70">
        <v>133</v>
      </c>
      <c r="P135" s="70" t="s">
        <v>211</v>
      </c>
      <c r="Q135" s="75">
        <v>0</v>
      </c>
      <c r="R135" s="71">
        <v>0</v>
      </c>
      <c r="S135" s="71">
        <v>0</v>
      </c>
      <c r="T135" s="71">
        <v>0</v>
      </c>
      <c r="V135" s="70">
        <v>133</v>
      </c>
      <c r="W135" s="70" t="s">
        <v>211</v>
      </c>
      <c r="X135" s="71">
        <v>0</v>
      </c>
      <c r="Y135" s="71">
        <v>0</v>
      </c>
      <c r="Z135" s="71">
        <v>0</v>
      </c>
      <c r="AA135" s="71">
        <v>0</v>
      </c>
      <c r="AC135" s="70">
        <v>133</v>
      </c>
      <c r="AD135" s="70" t="s">
        <v>211</v>
      </c>
      <c r="AE135" s="71">
        <v>0</v>
      </c>
      <c r="AF135" s="71">
        <v>0</v>
      </c>
      <c r="AG135" s="71">
        <v>0</v>
      </c>
      <c r="AH135" s="71">
        <v>0</v>
      </c>
      <c r="AJ135" s="70">
        <v>133</v>
      </c>
      <c r="AK135" s="70" t="s">
        <v>211</v>
      </c>
      <c r="AL135" s="71">
        <v>0</v>
      </c>
      <c r="AM135" s="71">
        <v>0</v>
      </c>
      <c r="AN135" s="71">
        <v>0</v>
      </c>
      <c r="AO135" s="71">
        <v>0</v>
      </c>
      <c r="AQ135" s="70">
        <v>133</v>
      </c>
      <c r="AR135" s="70" t="s">
        <v>211</v>
      </c>
      <c r="AS135" s="71">
        <v>0</v>
      </c>
      <c r="AT135" s="71">
        <v>0</v>
      </c>
      <c r="AU135" s="71">
        <v>0</v>
      </c>
      <c r="AV135" s="71">
        <v>0</v>
      </c>
      <c r="AX135" s="70">
        <v>133</v>
      </c>
      <c r="AY135" s="70" t="s">
        <v>211</v>
      </c>
      <c r="AZ135" s="71">
        <v>0</v>
      </c>
      <c r="BA135" s="71">
        <v>0</v>
      </c>
      <c r="BB135" s="71">
        <v>0</v>
      </c>
      <c r="BC135" s="71">
        <v>0</v>
      </c>
      <c r="BE135" s="70">
        <v>133</v>
      </c>
      <c r="BF135" s="70" t="s">
        <v>211</v>
      </c>
      <c r="BG135" s="71">
        <v>0</v>
      </c>
      <c r="BH135" s="71">
        <v>0</v>
      </c>
      <c r="BI135" s="71">
        <v>0</v>
      </c>
      <c r="BJ135" s="71">
        <v>0</v>
      </c>
      <c r="BL135" s="70">
        <v>133</v>
      </c>
      <c r="BM135" s="70" t="s">
        <v>211</v>
      </c>
      <c r="BN135" s="71">
        <v>0</v>
      </c>
      <c r="BO135" s="71">
        <v>0</v>
      </c>
      <c r="BP135" s="71">
        <v>0</v>
      </c>
      <c r="BQ135" s="71">
        <v>0</v>
      </c>
      <c r="BS135" s="70">
        <v>133</v>
      </c>
      <c r="BT135" s="70" t="s">
        <v>211</v>
      </c>
      <c r="BU135" s="71">
        <v>0</v>
      </c>
      <c r="BV135" s="71">
        <v>0</v>
      </c>
      <c r="BW135" s="71">
        <v>0</v>
      </c>
      <c r="BX135" s="71">
        <v>0</v>
      </c>
      <c r="BZ135" s="70">
        <v>133</v>
      </c>
      <c r="CA135" s="70" t="s">
        <v>211</v>
      </c>
      <c r="CB135" s="71">
        <v>0</v>
      </c>
      <c r="CC135" s="71">
        <v>0</v>
      </c>
      <c r="CD135" s="71">
        <v>0</v>
      </c>
      <c r="CE135" s="71">
        <v>0</v>
      </c>
      <c r="CG135" s="70">
        <v>133</v>
      </c>
      <c r="CH135" s="70" t="s">
        <v>211</v>
      </c>
      <c r="CI135" s="71">
        <v>0</v>
      </c>
      <c r="CJ135" s="71">
        <v>0</v>
      </c>
      <c r="CK135" s="71">
        <v>0</v>
      </c>
      <c r="CL135" s="71">
        <v>0</v>
      </c>
      <c r="CN135" s="70">
        <v>133</v>
      </c>
      <c r="CO135" s="70" t="s">
        <v>211</v>
      </c>
      <c r="CP135" s="71">
        <v>0</v>
      </c>
      <c r="CQ135" s="71">
        <v>0</v>
      </c>
      <c r="CR135" s="71">
        <v>0</v>
      </c>
      <c r="CS135" s="71">
        <v>0</v>
      </c>
      <c r="CU135" s="70">
        <v>133</v>
      </c>
      <c r="CV135" s="70" t="s">
        <v>211</v>
      </c>
      <c r="CW135" s="71">
        <v>0</v>
      </c>
      <c r="CX135" s="71">
        <v>0</v>
      </c>
      <c r="CY135" s="71">
        <v>0</v>
      </c>
      <c r="CZ135" s="71">
        <v>0</v>
      </c>
      <c r="DB135" s="70">
        <v>133</v>
      </c>
      <c r="DC135" s="70" t="s">
        <v>211</v>
      </c>
      <c r="DD135" s="71">
        <v>0</v>
      </c>
      <c r="DE135" s="71">
        <v>0</v>
      </c>
      <c r="DF135" s="71">
        <v>0</v>
      </c>
      <c r="DG135" s="71">
        <v>0</v>
      </c>
      <c r="DI135" s="70">
        <v>133</v>
      </c>
      <c r="DJ135" s="70" t="s">
        <v>211</v>
      </c>
      <c r="DK135" s="71">
        <v>0</v>
      </c>
      <c r="DL135" s="71">
        <v>0</v>
      </c>
      <c r="DM135" s="71">
        <v>0</v>
      </c>
      <c r="DN135" s="71">
        <v>0</v>
      </c>
      <c r="DP135" s="70">
        <v>133</v>
      </c>
      <c r="DQ135" s="70" t="s">
        <v>211</v>
      </c>
      <c r="DR135" s="71">
        <v>0</v>
      </c>
      <c r="DS135" s="71">
        <v>0</v>
      </c>
      <c r="DT135" s="71">
        <v>0</v>
      </c>
      <c r="DU135" s="71">
        <v>0</v>
      </c>
      <c r="DW135" s="70">
        <v>133</v>
      </c>
      <c r="DX135" s="70" t="s">
        <v>211</v>
      </c>
      <c r="DY135" s="71">
        <v>0</v>
      </c>
      <c r="DZ135" s="71">
        <v>0</v>
      </c>
      <c r="EA135" s="71">
        <v>0</v>
      </c>
      <c r="EB135" s="71">
        <v>0</v>
      </c>
    </row>
    <row r="136" spans="1:132" x14ac:dyDescent="0.35">
      <c r="A136" s="70">
        <v>134</v>
      </c>
      <c r="B136" s="70" t="s">
        <v>212</v>
      </c>
      <c r="C136" s="71">
        <v>0</v>
      </c>
      <c r="D136" s="71">
        <v>51.4956831428767</v>
      </c>
      <c r="E136" s="71">
        <v>15.5775437987801</v>
      </c>
      <c r="F136" s="71">
        <v>67.073226941656799</v>
      </c>
      <c r="H136" s="70">
        <v>134</v>
      </c>
      <c r="I136" s="70" t="s">
        <v>212</v>
      </c>
      <c r="J136" s="75">
        <v>0</v>
      </c>
      <c r="K136" s="71">
        <v>10282.8782112109</v>
      </c>
      <c r="L136" s="71">
        <v>279.991162896243</v>
      </c>
      <c r="M136" s="71">
        <v>10562.8693741072</v>
      </c>
      <c r="O136" s="70">
        <v>134</v>
      </c>
      <c r="P136" s="70" t="s">
        <v>212</v>
      </c>
      <c r="Q136" s="75">
        <v>0</v>
      </c>
      <c r="R136" s="71">
        <v>599.49613763548405</v>
      </c>
      <c r="S136" s="71">
        <v>522.80813946854903</v>
      </c>
      <c r="T136" s="71">
        <v>1122.30427710403</v>
      </c>
      <c r="V136" s="70">
        <v>134</v>
      </c>
      <c r="W136" s="70" t="s">
        <v>212</v>
      </c>
      <c r="X136" s="71">
        <v>0</v>
      </c>
      <c r="Y136" s="71">
        <v>6878.1710511508199</v>
      </c>
      <c r="Z136" s="71">
        <v>178.62824000449899</v>
      </c>
      <c r="AA136" s="71">
        <v>7056.7992911553201</v>
      </c>
      <c r="AC136" s="70">
        <v>134</v>
      </c>
      <c r="AD136" s="70" t="s">
        <v>212</v>
      </c>
      <c r="AE136" s="71">
        <v>0</v>
      </c>
      <c r="AF136" s="71">
        <v>142.31363071458699</v>
      </c>
      <c r="AG136" s="71">
        <v>95.391967596068397</v>
      </c>
      <c r="AH136" s="71">
        <v>237.70559831065501</v>
      </c>
      <c r="AJ136" s="70">
        <v>134</v>
      </c>
      <c r="AK136" s="70" t="s">
        <v>212</v>
      </c>
      <c r="AL136" s="71">
        <v>0</v>
      </c>
      <c r="AM136" s="71">
        <v>45.895558350587798</v>
      </c>
      <c r="AN136" s="71">
        <v>1.71106053772679</v>
      </c>
      <c r="AO136" s="71">
        <v>47.6066188883146</v>
      </c>
      <c r="AQ136" s="70">
        <v>134</v>
      </c>
      <c r="AR136" s="70" t="s">
        <v>212</v>
      </c>
      <c r="AS136" s="71">
        <v>0</v>
      </c>
      <c r="AT136" s="71">
        <v>3.6564171877657201</v>
      </c>
      <c r="AU136" s="71">
        <v>2.7963147557531798</v>
      </c>
      <c r="AV136" s="71">
        <v>6.4527319435189003</v>
      </c>
      <c r="AX136" s="70">
        <v>134</v>
      </c>
      <c r="AY136" s="70" t="s">
        <v>212</v>
      </c>
      <c r="AZ136" s="71">
        <v>0</v>
      </c>
      <c r="BA136" s="71">
        <v>45.895558350587798</v>
      </c>
      <c r="BB136" s="71">
        <v>1.71106053772679</v>
      </c>
      <c r="BC136" s="71">
        <v>47.6066188883146</v>
      </c>
      <c r="BE136" s="70">
        <v>134</v>
      </c>
      <c r="BF136" s="70" t="s">
        <v>212</v>
      </c>
      <c r="BG136" s="71">
        <v>0</v>
      </c>
      <c r="BH136" s="71">
        <v>3.6564171877657201</v>
      </c>
      <c r="BI136" s="71">
        <v>2.7963147557531798</v>
      </c>
      <c r="BJ136" s="71">
        <v>6.4527319435189003</v>
      </c>
      <c r="BL136" s="70">
        <v>134</v>
      </c>
      <c r="BM136" s="70" t="s">
        <v>212</v>
      </c>
      <c r="BN136" s="71">
        <v>0</v>
      </c>
      <c r="BO136" s="71">
        <v>93.458050470807095</v>
      </c>
      <c r="BP136" s="71">
        <v>3.4842670585230699</v>
      </c>
      <c r="BQ136" s="71">
        <v>96.942317529330097</v>
      </c>
      <c r="BS136" s="70">
        <v>134</v>
      </c>
      <c r="BT136" s="70" t="s">
        <v>212</v>
      </c>
      <c r="BU136" s="71">
        <v>0</v>
      </c>
      <c r="BV136" s="71">
        <v>10.950298880736</v>
      </c>
      <c r="BW136" s="71">
        <v>4.5235267785119504</v>
      </c>
      <c r="BX136" s="71">
        <v>15.4738256592479</v>
      </c>
      <c r="BZ136" s="70">
        <v>134</v>
      </c>
      <c r="CA136" s="70" t="s">
        <v>212</v>
      </c>
      <c r="CB136" s="71">
        <v>0</v>
      </c>
      <c r="CC136" s="71">
        <v>284.33033882321701</v>
      </c>
      <c r="CD136" s="71">
        <v>6.9709575259913201</v>
      </c>
      <c r="CE136" s="71">
        <v>291.301296349209</v>
      </c>
      <c r="CG136" s="70">
        <v>134</v>
      </c>
      <c r="CH136" s="70" t="s">
        <v>212</v>
      </c>
      <c r="CI136" s="71">
        <v>0</v>
      </c>
      <c r="CJ136" s="71">
        <v>17.067330380652699</v>
      </c>
      <c r="CK136" s="71">
        <v>14.339184288204599</v>
      </c>
      <c r="CL136" s="71">
        <v>31.406514668857302</v>
      </c>
      <c r="CN136" s="70">
        <v>134</v>
      </c>
      <c r="CO136" s="70" t="s">
        <v>212</v>
      </c>
      <c r="CP136" s="71">
        <v>0</v>
      </c>
      <c r="CQ136" s="71">
        <v>38.712025964393597</v>
      </c>
      <c r="CR136" s="71">
        <v>1.44324684879404</v>
      </c>
      <c r="CS136" s="71">
        <v>40.1552728131877</v>
      </c>
      <c r="CU136" s="70">
        <v>134</v>
      </c>
      <c r="CV136" s="70" t="s">
        <v>212</v>
      </c>
      <c r="CW136" s="71">
        <v>0</v>
      </c>
      <c r="CX136" s="71">
        <v>2.9441513349549302</v>
      </c>
      <c r="CY136" s="71">
        <v>2.39587025043837</v>
      </c>
      <c r="CZ136" s="71">
        <v>5.3400215853932904</v>
      </c>
      <c r="DB136" s="70">
        <v>134</v>
      </c>
      <c r="DC136" s="70" t="s">
        <v>212</v>
      </c>
      <c r="DD136" s="71">
        <v>0</v>
      </c>
      <c r="DE136" s="71">
        <v>239.73739791030701</v>
      </c>
      <c r="DF136" s="71">
        <v>6.6050392285542596</v>
      </c>
      <c r="DG136" s="71">
        <v>246.34243713886201</v>
      </c>
      <c r="DI136" s="70">
        <v>134</v>
      </c>
      <c r="DJ136" s="70" t="s">
        <v>212</v>
      </c>
      <c r="DK136" s="71">
        <v>0</v>
      </c>
      <c r="DL136" s="71">
        <v>11.109248187594099</v>
      </c>
      <c r="DM136" s="71">
        <v>8.7440831620958193</v>
      </c>
      <c r="DN136" s="71">
        <v>19.853331349689899</v>
      </c>
      <c r="DP136" s="70">
        <v>134</v>
      </c>
      <c r="DQ136" s="70" t="s">
        <v>212</v>
      </c>
      <c r="DR136" s="71">
        <v>0</v>
      </c>
      <c r="DS136" s="71">
        <v>105.48834279015701</v>
      </c>
      <c r="DT136" s="71">
        <v>3.9327757853962799</v>
      </c>
      <c r="DU136" s="71">
        <v>109.421118575553</v>
      </c>
      <c r="DW136" s="70">
        <v>134</v>
      </c>
      <c r="DX136" s="70" t="s">
        <v>212</v>
      </c>
      <c r="DY136" s="71">
        <v>0</v>
      </c>
      <c r="DZ136" s="71">
        <v>8.3927359755134194</v>
      </c>
      <c r="EA136" s="71">
        <v>6.8599944939755799</v>
      </c>
      <c r="EB136" s="71">
        <v>15.252730469489</v>
      </c>
    </row>
    <row r="137" spans="1:132" x14ac:dyDescent="0.35">
      <c r="A137" s="70">
        <v>135</v>
      </c>
      <c r="B137" s="70" t="s">
        <v>213</v>
      </c>
      <c r="C137" s="71">
        <v>0</v>
      </c>
      <c r="D137" s="71">
        <v>0</v>
      </c>
      <c r="E137" s="71">
        <v>0</v>
      </c>
      <c r="F137" s="71">
        <v>0</v>
      </c>
      <c r="H137" s="70">
        <v>135</v>
      </c>
      <c r="I137" s="70" t="s">
        <v>213</v>
      </c>
      <c r="J137" s="75">
        <v>0</v>
      </c>
      <c r="K137" s="71">
        <v>0</v>
      </c>
      <c r="L137" s="71">
        <v>0</v>
      </c>
      <c r="M137" s="71">
        <v>0</v>
      </c>
      <c r="O137" s="70">
        <v>135</v>
      </c>
      <c r="P137" s="70" t="s">
        <v>213</v>
      </c>
      <c r="Q137" s="75">
        <v>0</v>
      </c>
      <c r="R137" s="71">
        <v>0</v>
      </c>
      <c r="S137" s="71">
        <v>0</v>
      </c>
      <c r="T137" s="71">
        <v>0</v>
      </c>
      <c r="V137" s="70">
        <v>135</v>
      </c>
      <c r="W137" s="70" t="s">
        <v>213</v>
      </c>
      <c r="X137" s="71">
        <v>0</v>
      </c>
      <c r="Y137" s="71">
        <v>0</v>
      </c>
      <c r="Z137" s="71">
        <v>0</v>
      </c>
      <c r="AA137" s="71">
        <v>0</v>
      </c>
      <c r="AC137" s="70">
        <v>135</v>
      </c>
      <c r="AD137" s="70" t="s">
        <v>213</v>
      </c>
      <c r="AE137" s="71">
        <v>0</v>
      </c>
      <c r="AF137" s="71">
        <v>0</v>
      </c>
      <c r="AG137" s="71">
        <v>0</v>
      </c>
      <c r="AH137" s="71">
        <v>0</v>
      </c>
      <c r="AJ137" s="70">
        <v>135</v>
      </c>
      <c r="AK137" s="70" t="s">
        <v>213</v>
      </c>
      <c r="AL137" s="71">
        <v>0</v>
      </c>
      <c r="AM137" s="71">
        <v>0</v>
      </c>
      <c r="AN137" s="71">
        <v>0</v>
      </c>
      <c r="AO137" s="71">
        <v>0</v>
      </c>
      <c r="AQ137" s="70">
        <v>135</v>
      </c>
      <c r="AR137" s="70" t="s">
        <v>213</v>
      </c>
      <c r="AS137" s="71">
        <v>0</v>
      </c>
      <c r="AT137" s="71">
        <v>0</v>
      </c>
      <c r="AU137" s="71">
        <v>0</v>
      </c>
      <c r="AV137" s="71">
        <v>0</v>
      </c>
      <c r="AX137" s="70">
        <v>135</v>
      </c>
      <c r="AY137" s="70" t="s">
        <v>213</v>
      </c>
      <c r="AZ137" s="71">
        <v>0</v>
      </c>
      <c r="BA137" s="71">
        <v>0</v>
      </c>
      <c r="BB137" s="71">
        <v>0</v>
      </c>
      <c r="BC137" s="71">
        <v>0</v>
      </c>
      <c r="BE137" s="70">
        <v>135</v>
      </c>
      <c r="BF137" s="70" t="s">
        <v>213</v>
      </c>
      <c r="BG137" s="71">
        <v>0</v>
      </c>
      <c r="BH137" s="71">
        <v>0</v>
      </c>
      <c r="BI137" s="71">
        <v>0</v>
      </c>
      <c r="BJ137" s="71">
        <v>0</v>
      </c>
      <c r="BL137" s="70">
        <v>135</v>
      </c>
      <c r="BM137" s="70" t="s">
        <v>213</v>
      </c>
      <c r="BN137" s="71">
        <v>0</v>
      </c>
      <c r="BO137" s="71">
        <v>0</v>
      </c>
      <c r="BP137" s="71">
        <v>0</v>
      </c>
      <c r="BQ137" s="71">
        <v>0</v>
      </c>
      <c r="BS137" s="70">
        <v>135</v>
      </c>
      <c r="BT137" s="70" t="s">
        <v>213</v>
      </c>
      <c r="BU137" s="71">
        <v>0</v>
      </c>
      <c r="BV137" s="71">
        <v>0</v>
      </c>
      <c r="BW137" s="71">
        <v>0</v>
      </c>
      <c r="BX137" s="71">
        <v>0</v>
      </c>
      <c r="BZ137" s="70">
        <v>135</v>
      </c>
      <c r="CA137" s="70" t="s">
        <v>213</v>
      </c>
      <c r="CB137" s="71">
        <v>0</v>
      </c>
      <c r="CC137" s="71">
        <v>0</v>
      </c>
      <c r="CD137" s="71">
        <v>0</v>
      </c>
      <c r="CE137" s="71">
        <v>0</v>
      </c>
      <c r="CG137" s="70">
        <v>135</v>
      </c>
      <c r="CH137" s="70" t="s">
        <v>213</v>
      </c>
      <c r="CI137" s="71">
        <v>0</v>
      </c>
      <c r="CJ137" s="71">
        <v>0</v>
      </c>
      <c r="CK137" s="71">
        <v>0</v>
      </c>
      <c r="CL137" s="71">
        <v>0</v>
      </c>
      <c r="CN137" s="70">
        <v>135</v>
      </c>
      <c r="CO137" s="70" t="s">
        <v>213</v>
      </c>
      <c r="CP137" s="71">
        <v>0</v>
      </c>
      <c r="CQ137" s="71">
        <v>0</v>
      </c>
      <c r="CR137" s="71">
        <v>0</v>
      </c>
      <c r="CS137" s="71">
        <v>0</v>
      </c>
      <c r="CU137" s="70">
        <v>135</v>
      </c>
      <c r="CV137" s="70" t="s">
        <v>213</v>
      </c>
      <c r="CW137" s="71">
        <v>0</v>
      </c>
      <c r="CX137" s="71">
        <v>0</v>
      </c>
      <c r="CY137" s="71">
        <v>0</v>
      </c>
      <c r="CZ137" s="71">
        <v>0</v>
      </c>
      <c r="DB137" s="70">
        <v>135</v>
      </c>
      <c r="DC137" s="70" t="s">
        <v>213</v>
      </c>
      <c r="DD137" s="71">
        <v>0</v>
      </c>
      <c r="DE137" s="71">
        <v>0</v>
      </c>
      <c r="DF137" s="71">
        <v>0</v>
      </c>
      <c r="DG137" s="71">
        <v>0</v>
      </c>
      <c r="DI137" s="70">
        <v>135</v>
      </c>
      <c r="DJ137" s="70" t="s">
        <v>213</v>
      </c>
      <c r="DK137" s="71">
        <v>0</v>
      </c>
      <c r="DL137" s="71">
        <v>0</v>
      </c>
      <c r="DM137" s="71">
        <v>0</v>
      </c>
      <c r="DN137" s="71">
        <v>0</v>
      </c>
      <c r="DP137" s="70">
        <v>135</v>
      </c>
      <c r="DQ137" s="70" t="s">
        <v>213</v>
      </c>
      <c r="DR137" s="71">
        <v>0</v>
      </c>
      <c r="DS137" s="71">
        <v>0</v>
      </c>
      <c r="DT137" s="71">
        <v>0</v>
      </c>
      <c r="DU137" s="71">
        <v>0</v>
      </c>
      <c r="DW137" s="70">
        <v>135</v>
      </c>
      <c r="DX137" s="70" t="s">
        <v>213</v>
      </c>
      <c r="DY137" s="71">
        <v>0</v>
      </c>
      <c r="DZ137" s="71">
        <v>0</v>
      </c>
      <c r="EA137" s="71">
        <v>0</v>
      </c>
      <c r="EB137" s="71">
        <v>0</v>
      </c>
    </row>
    <row r="138" spans="1:132" x14ac:dyDescent="0.35">
      <c r="A138" s="70">
        <v>136</v>
      </c>
      <c r="B138" s="70" t="s">
        <v>214</v>
      </c>
      <c r="C138" s="71">
        <v>0</v>
      </c>
      <c r="D138" s="71">
        <v>5.2081237589145504</v>
      </c>
      <c r="E138" s="71">
        <v>8.2499772108487495</v>
      </c>
      <c r="F138" s="71">
        <v>13.458100969763301</v>
      </c>
      <c r="H138" s="70">
        <v>136</v>
      </c>
      <c r="I138" s="70" t="s">
        <v>214</v>
      </c>
      <c r="J138" s="75">
        <v>0</v>
      </c>
      <c r="K138" s="71">
        <v>5516.2312134801496</v>
      </c>
      <c r="L138" s="71">
        <v>148.255039886286</v>
      </c>
      <c r="M138" s="71">
        <v>5664.48625336644</v>
      </c>
      <c r="O138" s="70">
        <v>136</v>
      </c>
      <c r="P138" s="70" t="s">
        <v>214</v>
      </c>
      <c r="Q138" s="75">
        <v>0</v>
      </c>
      <c r="R138" s="71">
        <v>685.743765791859</v>
      </c>
      <c r="S138" s="71">
        <v>276.69975928736102</v>
      </c>
      <c r="T138" s="71">
        <v>962.44352507921997</v>
      </c>
      <c r="V138" s="70">
        <v>136</v>
      </c>
      <c r="W138" s="70" t="s">
        <v>214</v>
      </c>
      <c r="X138" s="71">
        <v>0</v>
      </c>
      <c r="Y138" s="71">
        <v>4296.9748358015004</v>
      </c>
      <c r="Z138" s="71">
        <v>94.597854129643494</v>
      </c>
      <c r="AA138" s="71">
        <v>4391.5726899311403</v>
      </c>
      <c r="AC138" s="70">
        <v>136</v>
      </c>
      <c r="AD138" s="70" t="s">
        <v>214</v>
      </c>
      <c r="AE138" s="71">
        <v>0</v>
      </c>
      <c r="AF138" s="71">
        <v>103.732727178708</v>
      </c>
      <c r="AG138" s="71">
        <v>50.482081834534299</v>
      </c>
      <c r="AH138" s="71">
        <v>154.21480901324199</v>
      </c>
      <c r="AJ138" s="70">
        <v>136</v>
      </c>
      <c r="AK138" s="70" t="s">
        <v>214</v>
      </c>
      <c r="AL138" s="71">
        <v>0</v>
      </c>
      <c r="AM138" s="71">
        <v>26.803418145701801</v>
      </c>
      <c r="AN138" s="71">
        <v>0.90587887613803797</v>
      </c>
      <c r="AO138" s="71">
        <v>27.709297021839799</v>
      </c>
      <c r="AQ138" s="70">
        <v>136</v>
      </c>
      <c r="AR138" s="70" t="s">
        <v>214</v>
      </c>
      <c r="AS138" s="71">
        <v>0</v>
      </c>
      <c r="AT138" s="71">
        <v>1.6963598535827999</v>
      </c>
      <c r="AU138" s="71">
        <v>1.48044397550447</v>
      </c>
      <c r="AV138" s="71">
        <v>3.17680382908727</v>
      </c>
      <c r="AX138" s="70">
        <v>136</v>
      </c>
      <c r="AY138" s="70" t="s">
        <v>214</v>
      </c>
      <c r="AZ138" s="71">
        <v>0</v>
      </c>
      <c r="BA138" s="71">
        <v>26.803418145701801</v>
      </c>
      <c r="BB138" s="71">
        <v>0.90587887613803797</v>
      </c>
      <c r="BC138" s="71">
        <v>27.709297021839799</v>
      </c>
      <c r="BE138" s="70">
        <v>136</v>
      </c>
      <c r="BF138" s="70" t="s">
        <v>214</v>
      </c>
      <c r="BG138" s="71">
        <v>0</v>
      </c>
      <c r="BH138" s="71">
        <v>1.6963598535827999</v>
      </c>
      <c r="BI138" s="71">
        <v>1.48044397550447</v>
      </c>
      <c r="BJ138" s="71">
        <v>3.17680382908727</v>
      </c>
      <c r="BL138" s="70">
        <v>136</v>
      </c>
      <c r="BM138" s="70" t="s">
        <v>214</v>
      </c>
      <c r="BN138" s="71">
        <v>0</v>
      </c>
      <c r="BO138" s="71">
        <v>54.580340579276502</v>
      </c>
      <c r="BP138" s="71">
        <v>1.84465941300532</v>
      </c>
      <c r="BQ138" s="71">
        <v>56.424999992281798</v>
      </c>
      <c r="BS138" s="70">
        <v>136</v>
      </c>
      <c r="BT138" s="70" t="s">
        <v>214</v>
      </c>
      <c r="BU138" s="71">
        <v>0</v>
      </c>
      <c r="BV138" s="71">
        <v>9.5667931562957893</v>
      </c>
      <c r="BW138" s="71">
        <v>2.3945319218446901</v>
      </c>
      <c r="BX138" s="71">
        <v>11.961325078140501</v>
      </c>
      <c r="BZ138" s="70">
        <v>136</v>
      </c>
      <c r="CA138" s="70" t="s">
        <v>214</v>
      </c>
      <c r="CB138" s="71">
        <v>0</v>
      </c>
      <c r="CC138" s="71">
        <v>148.880620953696</v>
      </c>
      <c r="CD138" s="71">
        <v>3.6913255209204001</v>
      </c>
      <c r="CE138" s="71">
        <v>152.57194647461699</v>
      </c>
      <c r="CG138" s="70">
        <v>136</v>
      </c>
      <c r="CH138" s="70" t="s">
        <v>214</v>
      </c>
      <c r="CI138" s="71">
        <v>0</v>
      </c>
      <c r="CJ138" s="71">
        <v>11.3492892871982</v>
      </c>
      <c r="CK138" s="71">
        <v>7.5885024753682</v>
      </c>
      <c r="CL138" s="71">
        <v>18.937791762566398</v>
      </c>
      <c r="CN138" s="70">
        <v>136</v>
      </c>
      <c r="CO138" s="70" t="s">
        <v>214</v>
      </c>
      <c r="CP138" s="71">
        <v>0</v>
      </c>
      <c r="CQ138" s="71">
        <v>22.608170735493701</v>
      </c>
      <c r="CR138" s="71">
        <v>0.76409151198837599</v>
      </c>
      <c r="CS138" s="71">
        <v>23.372262247482102</v>
      </c>
      <c r="CU138" s="70">
        <v>136</v>
      </c>
      <c r="CV138" s="70" t="s">
        <v>214</v>
      </c>
      <c r="CW138" s="71">
        <v>0</v>
      </c>
      <c r="CX138" s="71">
        <v>1.3670447105244901</v>
      </c>
      <c r="CY138" s="71">
        <v>1.26839013435244</v>
      </c>
      <c r="CZ138" s="71">
        <v>2.6354348448769298</v>
      </c>
      <c r="DB138" s="70">
        <v>136</v>
      </c>
      <c r="DC138" s="70" t="s">
        <v>214</v>
      </c>
      <c r="DD138" s="71">
        <v>0</v>
      </c>
      <c r="DE138" s="71">
        <v>69.985510593256507</v>
      </c>
      <c r="DF138" s="71">
        <v>3.4985483430651199</v>
      </c>
      <c r="DG138" s="71">
        <v>73.484058936321702</v>
      </c>
      <c r="DI138" s="70">
        <v>136</v>
      </c>
      <c r="DJ138" s="70" t="s">
        <v>214</v>
      </c>
      <c r="DK138" s="71">
        <v>0</v>
      </c>
      <c r="DL138" s="71">
        <v>5.15974795977169</v>
      </c>
      <c r="DM138" s="71">
        <v>4.62937213047333</v>
      </c>
      <c r="DN138" s="71">
        <v>9.7891200902450297</v>
      </c>
      <c r="DP138" s="70">
        <v>136</v>
      </c>
      <c r="DQ138" s="70" t="s">
        <v>214</v>
      </c>
      <c r="DR138" s="71">
        <v>0</v>
      </c>
      <c r="DS138" s="71">
        <v>61.606139306626197</v>
      </c>
      <c r="DT138" s="71">
        <v>2.0821113163598302</v>
      </c>
      <c r="DU138" s="71">
        <v>63.688250622985997</v>
      </c>
      <c r="DW138" s="70">
        <v>136</v>
      </c>
      <c r="DX138" s="70" t="s">
        <v>214</v>
      </c>
      <c r="DY138" s="71">
        <v>0</v>
      </c>
      <c r="DZ138" s="71">
        <v>7.2144549739036101</v>
      </c>
      <c r="EA138" s="71">
        <v>3.63147644655746</v>
      </c>
      <c r="EB138" s="71">
        <v>10.845931420461101</v>
      </c>
    </row>
    <row r="139" spans="1:132" x14ac:dyDescent="0.35">
      <c r="A139" s="70">
        <v>137</v>
      </c>
      <c r="B139" s="70" t="s">
        <v>215</v>
      </c>
      <c r="C139" s="71">
        <v>0</v>
      </c>
      <c r="D139" s="71">
        <v>9.8316081871100103</v>
      </c>
      <c r="E139" s="71">
        <v>18.0459944405033</v>
      </c>
      <c r="F139" s="71">
        <v>27.8776026276133</v>
      </c>
      <c r="H139" s="70">
        <v>137</v>
      </c>
      <c r="I139" s="70" t="s">
        <v>215</v>
      </c>
      <c r="J139" s="75">
        <v>0</v>
      </c>
      <c r="K139" s="71">
        <v>13410.3293276068</v>
      </c>
      <c r="L139" s="71">
        <v>324.27659406293299</v>
      </c>
      <c r="M139" s="71">
        <v>13734.605921669699</v>
      </c>
      <c r="O139" s="70">
        <v>137</v>
      </c>
      <c r="P139" s="70" t="s">
        <v>215</v>
      </c>
      <c r="Q139" s="75">
        <v>0</v>
      </c>
      <c r="R139" s="71">
        <v>1091.56129051278</v>
      </c>
      <c r="S139" s="71">
        <v>605.15374153042899</v>
      </c>
      <c r="T139" s="71">
        <v>1696.7150320432099</v>
      </c>
      <c r="V139" s="70">
        <v>137</v>
      </c>
      <c r="W139" s="70" t="s">
        <v>215</v>
      </c>
      <c r="X139" s="71">
        <v>0</v>
      </c>
      <c r="Y139" s="71">
        <v>9823.1624649949299</v>
      </c>
      <c r="Z139" s="71">
        <v>206.920615852932</v>
      </c>
      <c r="AA139" s="71">
        <v>10030.0830808479</v>
      </c>
      <c r="AC139" s="70">
        <v>137</v>
      </c>
      <c r="AD139" s="70" t="s">
        <v>215</v>
      </c>
      <c r="AE139" s="71">
        <v>0</v>
      </c>
      <c r="AF139" s="71">
        <v>179.83813754712199</v>
      </c>
      <c r="AG139" s="71">
        <v>110.403806077391</v>
      </c>
      <c r="AH139" s="71">
        <v>290.24194362451402</v>
      </c>
      <c r="AJ139" s="70">
        <v>137</v>
      </c>
      <c r="AK139" s="70" t="s">
        <v>215</v>
      </c>
      <c r="AL139" s="71">
        <v>0</v>
      </c>
      <c r="AM139" s="71">
        <v>62.723991126612098</v>
      </c>
      <c r="AN139" s="71">
        <v>1.98135056111223</v>
      </c>
      <c r="AO139" s="71">
        <v>64.7053416877243</v>
      </c>
      <c r="AQ139" s="70">
        <v>137</v>
      </c>
      <c r="AR139" s="70" t="s">
        <v>215</v>
      </c>
      <c r="AS139" s="71">
        <v>0</v>
      </c>
      <c r="AT139" s="71">
        <v>3.5650088703454199</v>
      </c>
      <c r="AU139" s="71">
        <v>3.2380492860115599</v>
      </c>
      <c r="AV139" s="71">
        <v>6.8030581563569701</v>
      </c>
      <c r="AX139" s="70">
        <v>137</v>
      </c>
      <c r="AY139" s="70" t="s">
        <v>215</v>
      </c>
      <c r="AZ139" s="71">
        <v>0</v>
      </c>
      <c r="BA139" s="71">
        <v>62.723991126612098</v>
      </c>
      <c r="BB139" s="71">
        <v>1.98135056111223</v>
      </c>
      <c r="BC139" s="71">
        <v>64.7053416877243</v>
      </c>
      <c r="BE139" s="70">
        <v>137</v>
      </c>
      <c r="BF139" s="70" t="s">
        <v>215</v>
      </c>
      <c r="BG139" s="71">
        <v>0</v>
      </c>
      <c r="BH139" s="71">
        <v>3.5650088703454199</v>
      </c>
      <c r="BI139" s="71">
        <v>3.2380492860115599</v>
      </c>
      <c r="BJ139" s="71">
        <v>6.8030581563569701</v>
      </c>
      <c r="BL139" s="70">
        <v>137</v>
      </c>
      <c r="BM139" s="70" t="s">
        <v>215</v>
      </c>
      <c r="BN139" s="71">
        <v>0</v>
      </c>
      <c r="BO139" s="71">
        <v>127.72612730108099</v>
      </c>
      <c r="BP139" s="71">
        <v>4.0346640807000202</v>
      </c>
      <c r="BQ139" s="71">
        <v>131.76079138178099</v>
      </c>
      <c r="BS139" s="70">
        <v>137</v>
      </c>
      <c r="BT139" s="70" t="s">
        <v>215</v>
      </c>
      <c r="BU139" s="71">
        <v>0</v>
      </c>
      <c r="BV139" s="71">
        <v>17.551554371361899</v>
      </c>
      <c r="BW139" s="71">
        <v>5.2371696910599903</v>
      </c>
      <c r="BX139" s="71">
        <v>22.788724062421899</v>
      </c>
      <c r="BZ139" s="70">
        <v>137</v>
      </c>
      <c r="CA139" s="70" t="s">
        <v>215</v>
      </c>
      <c r="CB139" s="71">
        <v>0</v>
      </c>
      <c r="CC139" s="71">
        <v>366.01130928806299</v>
      </c>
      <c r="CD139" s="71">
        <v>8.0741090765525403</v>
      </c>
      <c r="CE139" s="71">
        <v>374.08541836461598</v>
      </c>
      <c r="CG139" s="70">
        <v>137</v>
      </c>
      <c r="CH139" s="70" t="s">
        <v>215</v>
      </c>
      <c r="CI139" s="71">
        <v>0</v>
      </c>
      <c r="CJ139" s="71">
        <v>21.675604682324</v>
      </c>
      <c r="CK139" s="71">
        <v>16.596037246838499</v>
      </c>
      <c r="CL139" s="71">
        <v>38.271641929162499</v>
      </c>
      <c r="CN139" s="70">
        <v>137</v>
      </c>
      <c r="CO139" s="70" t="s">
        <v>215</v>
      </c>
      <c r="CP139" s="71">
        <v>0</v>
      </c>
      <c r="CQ139" s="71">
        <v>52.9064872582098</v>
      </c>
      <c r="CR139" s="71">
        <v>1.67123131568482</v>
      </c>
      <c r="CS139" s="71">
        <v>54.5777185738947</v>
      </c>
      <c r="CU139" s="70">
        <v>137</v>
      </c>
      <c r="CV139" s="70" t="s">
        <v>215</v>
      </c>
      <c r="CW139" s="71">
        <v>0</v>
      </c>
      <c r="CX139" s="71">
        <v>2.8756639747187198</v>
      </c>
      <c r="CY139" s="71">
        <v>2.7742160664295299</v>
      </c>
      <c r="CZ139" s="71">
        <v>5.6498800411482604</v>
      </c>
      <c r="DB139" s="70">
        <v>137</v>
      </c>
      <c r="DC139" s="70" t="s">
        <v>215</v>
      </c>
      <c r="DD139" s="71">
        <v>0</v>
      </c>
      <c r="DE139" s="71">
        <v>286.92187136076399</v>
      </c>
      <c r="DF139" s="71">
        <v>7.6529782121928802</v>
      </c>
      <c r="DG139" s="71">
        <v>294.57484957295702</v>
      </c>
      <c r="DI139" s="70">
        <v>137</v>
      </c>
      <c r="DJ139" s="70" t="s">
        <v>215</v>
      </c>
      <c r="DK139" s="71">
        <v>0</v>
      </c>
      <c r="DL139" s="71">
        <v>10.842811194832199</v>
      </c>
      <c r="DM139" s="71">
        <v>10.125443127863001</v>
      </c>
      <c r="DN139" s="71">
        <v>20.968254322695199</v>
      </c>
      <c r="DP139" s="70">
        <v>137</v>
      </c>
      <c r="DQ139" s="70" t="s">
        <v>215</v>
      </c>
      <c r="DR139" s="71">
        <v>0</v>
      </c>
      <c r="DS139" s="71">
        <v>144.167542893529</v>
      </c>
      <c r="DT139" s="71">
        <v>4.5540221034351998</v>
      </c>
      <c r="DU139" s="71">
        <v>148.72156499696399</v>
      </c>
      <c r="DW139" s="70">
        <v>137</v>
      </c>
      <c r="DX139" s="70" t="s">
        <v>215</v>
      </c>
      <c r="DY139" s="71">
        <v>0</v>
      </c>
      <c r="DZ139" s="71">
        <v>12.1507474398718</v>
      </c>
      <c r="EA139" s="71">
        <v>7.94260944483975</v>
      </c>
      <c r="EB139" s="71">
        <v>20.0933568847116</v>
      </c>
    </row>
    <row r="140" spans="1:132" x14ac:dyDescent="0.35">
      <c r="A140" s="70">
        <v>138</v>
      </c>
      <c r="B140" s="70" t="s">
        <v>216</v>
      </c>
      <c r="C140" s="71">
        <v>0</v>
      </c>
      <c r="D140" s="71">
        <v>0</v>
      </c>
      <c r="E140" s="71">
        <v>0</v>
      </c>
      <c r="F140" s="71">
        <v>0</v>
      </c>
      <c r="H140" s="70">
        <v>138</v>
      </c>
      <c r="I140" s="70" t="s">
        <v>216</v>
      </c>
      <c r="J140" s="75">
        <v>0</v>
      </c>
      <c r="K140" s="71">
        <v>0</v>
      </c>
      <c r="L140" s="71">
        <v>0</v>
      </c>
      <c r="M140" s="71">
        <v>0</v>
      </c>
      <c r="O140" s="70">
        <v>138</v>
      </c>
      <c r="P140" s="70" t="s">
        <v>216</v>
      </c>
      <c r="Q140" s="75">
        <v>0</v>
      </c>
      <c r="R140" s="71">
        <v>0</v>
      </c>
      <c r="S140" s="71">
        <v>0</v>
      </c>
      <c r="T140" s="71">
        <v>0</v>
      </c>
      <c r="V140" s="70">
        <v>138</v>
      </c>
      <c r="W140" s="70" t="s">
        <v>216</v>
      </c>
      <c r="X140" s="71">
        <v>0</v>
      </c>
      <c r="Y140" s="71">
        <v>0</v>
      </c>
      <c r="Z140" s="71">
        <v>0</v>
      </c>
      <c r="AA140" s="71">
        <v>0</v>
      </c>
      <c r="AC140" s="70">
        <v>138</v>
      </c>
      <c r="AD140" s="70" t="s">
        <v>216</v>
      </c>
      <c r="AE140" s="71">
        <v>0</v>
      </c>
      <c r="AF140" s="71">
        <v>0</v>
      </c>
      <c r="AG140" s="71">
        <v>0</v>
      </c>
      <c r="AH140" s="71">
        <v>0</v>
      </c>
      <c r="AJ140" s="70">
        <v>138</v>
      </c>
      <c r="AK140" s="70" t="s">
        <v>216</v>
      </c>
      <c r="AL140" s="71">
        <v>0</v>
      </c>
      <c r="AM140" s="71">
        <v>0</v>
      </c>
      <c r="AN140" s="71">
        <v>0</v>
      </c>
      <c r="AO140" s="71">
        <v>0</v>
      </c>
      <c r="AQ140" s="70">
        <v>138</v>
      </c>
      <c r="AR140" s="70" t="s">
        <v>216</v>
      </c>
      <c r="AS140" s="71">
        <v>0</v>
      </c>
      <c r="AT140" s="71">
        <v>0</v>
      </c>
      <c r="AU140" s="71">
        <v>0</v>
      </c>
      <c r="AV140" s="71">
        <v>0</v>
      </c>
      <c r="AX140" s="70">
        <v>138</v>
      </c>
      <c r="AY140" s="70" t="s">
        <v>216</v>
      </c>
      <c r="AZ140" s="71">
        <v>0</v>
      </c>
      <c r="BA140" s="71">
        <v>0</v>
      </c>
      <c r="BB140" s="71">
        <v>0</v>
      </c>
      <c r="BC140" s="71">
        <v>0</v>
      </c>
      <c r="BE140" s="70">
        <v>138</v>
      </c>
      <c r="BF140" s="70" t="s">
        <v>216</v>
      </c>
      <c r="BG140" s="71">
        <v>0</v>
      </c>
      <c r="BH140" s="71">
        <v>0</v>
      </c>
      <c r="BI140" s="71">
        <v>0</v>
      </c>
      <c r="BJ140" s="71">
        <v>0</v>
      </c>
      <c r="BL140" s="70">
        <v>138</v>
      </c>
      <c r="BM140" s="70" t="s">
        <v>216</v>
      </c>
      <c r="BN140" s="71">
        <v>0</v>
      </c>
      <c r="BO140" s="71">
        <v>0</v>
      </c>
      <c r="BP140" s="71">
        <v>0</v>
      </c>
      <c r="BQ140" s="71">
        <v>0</v>
      </c>
      <c r="BS140" s="70">
        <v>138</v>
      </c>
      <c r="BT140" s="70" t="s">
        <v>216</v>
      </c>
      <c r="BU140" s="71">
        <v>0</v>
      </c>
      <c r="BV140" s="71">
        <v>0</v>
      </c>
      <c r="BW140" s="71">
        <v>0</v>
      </c>
      <c r="BX140" s="71">
        <v>0</v>
      </c>
      <c r="BZ140" s="70">
        <v>138</v>
      </c>
      <c r="CA140" s="70" t="s">
        <v>216</v>
      </c>
      <c r="CB140" s="71">
        <v>0</v>
      </c>
      <c r="CC140" s="71">
        <v>0</v>
      </c>
      <c r="CD140" s="71">
        <v>0</v>
      </c>
      <c r="CE140" s="71">
        <v>0</v>
      </c>
      <c r="CG140" s="70">
        <v>138</v>
      </c>
      <c r="CH140" s="70" t="s">
        <v>216</v>
      </c>
      <c r="CI140" s="71">
        <v>0</v>
      </c>
      <c r="CJ140" s="71">
        <v>0</v>
      </c>
      <c r="CK140" s="71">
        <v>0</v>
      </c>
      <c r="CL140" s="71">
        <v>0</v>
      </c>
      <c r="CN140" s="70">
        <v>138</v>
      </c>
      <c r="CO140" s="70" t="s">
        <v>216</v>
      </c>
      <c r="CP140" s="71">
        <v>0</v>
      </c>
      <c r="CQ140" s="71">
        <v>0</v>
      </c>
      <c r="CR140" s="71">
        <v>0</v>
      </c>
      <c r="CS140" s="71">
        <v>0</v>
      </c>
      <c r="CU140" s="70">
        <v>138</v>
      </c>
      <c r="CV140" s="70" t="s">
        <v>216</v>
      </c>
      <c r="CW140" s="71">
        <v>0</v>
      </c>
      <c r="CX140" s="71">
        <v>0</v>
      </c>
      <c r="CY140" s="71">
        <v>0</v>
      </c>
      <c r="CZ140" s="71">
        <v>0</v>
      </c>
      <c r="DB140" s="70">
        <v>138</v>
      </c>
      <c r="DC140" s="70" t="s">
        <v>216</v>
      </c>
      <c r="DD140" s="71">
        <v>0</v>
      </c>
      <c r="DE140" s="71">
        <v>0</v>
      </c>
      <c r="DF140" s="71">
        <v>0</v>
      </c>
      <c r="DG140" s="71">
        <v>0</v>
      </c>
      <c r="DI140" s="70">
        <v>138</v>
      </c>
      <c r="DJ140" s="70" t="s">
        <v>216</v>
      </c>
      <c r="DK140" s="71">
        <v>0</v>
      </c>
      <c r="DL140" s="71">
        <v>0</v>
      </c>
      <c r="DM140" s="71">
        <v>0</v>
      </c>
      <c r="DN140" s="71">
        <v>0</v>
      </c>
      <c r="DP140" s="70">
        <v>138</v>
      </c>
      <c r="DQ140" s="70" t="s">
        <v>216</v>
      </c>
      <c r="DR140" s="71">
        <v>0</v>
      </c>
      <c r="DS140" s="71">
        <v>0</v>
      </c>
      <c r="DT140" s="71">
        <v>0</v>
      </c>
      <c r="DU140" s="71">
        <v>0</v>
      </c>
      <c r="DW140" s="70">
        <v>138</v>
      </c>
      <c r="DX140" s="70" t="s">
        <v>216</v>
      </c>
      <c r="DY140" s="71">
        <v>0</v>
      </c>
      <c r="DZ140" s="71">
        <v>0</v>
      </c>
      <c r="EA140" s="71">
        <v>0</v>
      </c>
      <c r="EB140" s="71">
        <v>0</v>
      </c>
    </row>
    <row r="141" spans="1:132" x14ac:dyDescent="0.35">
      <c r="A141" s="70">
        <v>139</v>
      </c>
      <c r="B141" s="70" t="s">
        <v>217</v>
      </c>
      <c r="C141" s="71">
        <v>0</v>
      </c>
      <c r="D141" s="71">
        <v>0</v>
      </c>
      <c r="E141" s="71">
        <v>0</v>
      </c>
      <c r="F141" s="71">
        <v>0</v>
      </c>
      <c r="H141" s="70">
        <v>139</v>
      </c>
      <c r="I141" s="70" t="s">
        <v>217</v>
      </c>
      <c r="J141" s="75">
        <v>0</v>
      </c>
      <c r="K141" s="71">
        <v>0</v>
      </c>
      <c r="L141" s="71">
        <v>0</v>
      </c>
      <c r="M141" s="71">
        <v>0</v>
      </c>
      <c r="O141" s="70">
        <v>139</v>
      </c>
      <c r="P141" s="70" t="s">
        <v>217</v>
      </c>
      <c r="Q141" s="75">
        <v>0</v>
      </c>
      <c r="R141" s="71">
        <v>0</v>
      </c>
      <c r="S141" s="71">
        <v>0</v>
      </c>
      <c r="T141" s="71">
        <v>0</v>
      </c>
      <c r="V141" s="70">
        <v>139</v>
      </c>
      <c r="W141" s="70" t="s">
        <v>217</v>
      </c>
      <c r="X141" s="71">
        <v>0</v>
      </c>
      <c r="Y141" s="71">
        <v>0</v>
      </c>
      <c r="Z141" s="71">
        <v>0</v>
      </c>
      <c r="AA141" s="71">
        <v>0</v>
      </c>
      <c r="AC141" s="70">
        <v>139</v>
      </c>
      <c r="AD141" s="70" t="s">
        <v>217</v>
      </c>
      <c r="AE141" s="71">
        <v>0</v>
      </c>
      <c r="AF141" s="71">
        <v>0</v>
      </c>
      <c r="AG141" s="71">
        <v>0</v>
      </c>
      <c r="AH141" s="71">
        <v>0</v>
      </c>
      <c r="AJ141" s="70">
        <v>139</v>
      </c>
      <c r="AK141" s="70" t="s">
        <v>217</v>
      </c>
      <c r="AL141" s="71">
        <v>0</v>
      </c>
      <c r="AM141" s="71">
        <v>0</v>
      </c>
      <c r="AN141" s="71">
        <v>0</v>
      </c>
      <c r="AO141" s="71">
        <v>0</v>
      </c>
      <c r="AQ141" s="70">
        <v>139</v>
      </c>
      <c r="AR141" s="70" t="s">
        <v>217</v>
      </c>
      <c r="AS141" s="71">
        <v>0</v>
      </c>
      <c r="AT141" s="71">
        <v>0</v>
      </c>
      <c r="AU141" s="71">
        <v>0</v>
      </c>
      <c r="AV141" s="71">
        <v>0</v>
      </c>
      <c r="AX141" s="70">
        <v>139</v>
      </c>
      <c r="AY141" s="70" t="s">
        <v>217</v>
      </c>
      <c r="AZ141" s="71">
        <v>0</v>
      </c>
      <c r="BA141" s="71">
        <v>0</v>
      </c>
      <c r="BB141" s="71">
        <v>0</v>
      </c>
      <c r="BC141" s="71">
        <v>0</v>
      </c>
      <c r="BE141" s="70">
        <v>139</v>
      </c>
      <c r="BF141" s="70" t="s">
        <v>217</v>
      </c>
      <c r="BG141" s="71">
        <v>0</v>
      </c>
      <c r="BH141" s="71">
        <v>0</v>
      </c>
      <c r="BI141" s="71">
        <v>0</v>
      </c>
      <c r="BJ141" s="71">
        <v>0</v>
      </c>
      <c r="BL141" s="70">
        <v>139</v>
      </c>
      <c r="BM141" s="70" t="s">
        <v>217</v>
      </c>
      <c r="BN141" s="71">
        <v>0</v>
      </c>
      <c r="BO141" s="71">
        <v>0</v>
      </c>
      <c r="BP141" s="71">
        <v>0</v>
      </c>
      <c r="BQ141" s="71">
        <v>0</v>
      </c>
      <c r="BS141" s="70">
        <v>139</v>
      </c>
      <c r="BT141" s="70" t="s">
        <v>217</v>
      </c>
      <c r="BU141" s="71">
        <v>0</v>
      </c>
      <c r="BV141" s="71">
        <v>0</v>
      </c>
      <c r="BW141" s="71">
        <v>0</v>
      </c>
      <c r="BX141" s="71">
        <v>0</v>
      </c>
      <c r="BZ141" s="70">
        <v>139</v>
      </c>
      <c r="CA141" s="70" t="s">
        <v>217</v>
      </c>
      <c r="CB141" s="71">
        <v>0</v>
      </c>
      <c r="CC141" s="71">
        <v>0</v>
      </c>
      <c r="CD141" s="71">
        <v>0</v>
      </c>
      <c r="CE141" s="71">
        <v>0</v>
      </c>
      <c r="CG141" s="70">
        <v>139</v>
      </c>
      <c r="CH141" s="70" t="s">
        <v>217</v>
      </c>
      <c r="CI141" s="71">
        <v>0</v>
      </c>
      <c r="CJ141" s="71">
        <v>0</v>
      </c>
      <c r="CK141" s="71">
        <v>0</v>
      </c>
      <c r="CL141" s="71">
        <v>0</v>
      </c>
      <c r="CN141" s="70">
        <v>139</v>
      </c>
      <c r="CO141" s="70" t="s">
        <v>217</v>
      </c>
      <c r="CP141" s="71">
        <v>0</v>
      </c>
      <c r="CQ141" s="71">
        <v>0</v>
      </c>
      <c r="CR141" s="71">
        <v>0</v>
      </c>
      <c r="CS141" s="71">
        <v>0</v>
      </c>
      <c r="CU141" s="70">
        <v>139</v>
      </c>
      <c r="CV141" s="70" t="s">
        <v>217</v>
      </c>
      <c r="CW141" s="71">
        <v>0</v>
      </c>
      <c r="CX141" s="71">
        <v>0</v>
      </c>
      <c r="CY141" s="71">
        <v>0</v>
      </c>
      <c r="CZ141" s="71">
        <v>0</v>
      </c>
      <c r="DB141" s="70">
        <v>139</v>
      </c>
      <c r="DC141" s="70" t="s">
        <v>217</v>
      </c>
      <c r="DD141" s="71">
        <v>0</v>
      </c>
      <c r="DE141" s="71">
        <v>0</v>
      </c>
      <c r="DF141" s="71">
        <v>0</v>
      </c>
      <c r="DG141" s="71">
        <v>0</v>
      </c>
      <c r="DI141" s="70">
        <v>139</v>
      </c>
      <c r="DJ141" s="70" t="s">
        <v>217</v>
      </c>
      <c r="DK141" s="71">
        <v>0</v>
      </c>
      <c r="DL141" s="71">
        <v>0</v>
      </c>
      <c r="DM141" s="71">
        <v>0</v>
      </c>
      <c r="DN141" s="71">
        <v>0</v>
      </c>
      <c r="DP141" s="70">
        <v>139</v>
      </c>
      <c r="DQ141" s="70" t="s">
        <v>217</v>
      </c>
      <c r="DR141" s="71">
        <v>0</v>
      </c>
      <c r="DS141" s="71">
        <v>0</v>
      </c>
      <c r="DT141" s="71">
        <v>0</v>
      </c>
      <c r="DU141" s="71">
        <v>0</v>
      </c>
      <c r="DW141" s="70">
        <v>139</v>
      </c>
      <c r="DX141" s="70" t="s">
        <v>217</v>
      </c>
      <c r="DY141" s="71">
        <v>0</v>
      </c>
      <c r="DZ141" s="71">
        <v>0</v>
      </c>
      <c r="EA141" s="71">
        <v>0</v>
      </c>
      <c r="EB141" s="71">
        <v>0</v>
      </c>
    </row>
    <row r="142" spans="1:132" x14ac:dyDescent="0.35">
      <c r="A142" s="70">
        <v>140</v>
      </c>
      <c r="B142" s="70" t="s">
        <v>218</v>
      </c>
      <c r="C142" s="71">
        <v>0</v>
      </c>
      <c r="D142" s="71">
        <v>0</v>
      </c>
      <c r="E142" s="71">
        <v>0</v>
      </c>
      <c r="F142" s="71">
        <v>0</v>
      </c>
      <c r="H142" s="70">
        <v>140</v>
      </c>
      <c r="I142" s="70" t="s">
        <v>218</v>
      </c>
      <c r="J142" s="75">
        <v>0</v>
      </c>
      <c r="K142" s="71">
        <v>0</v>
      </c>
      <c r="L142" s="71">
        <v>0</v>
      </c>
      <c r="M142" s="71">
        <v>0</v>
      </c>
      <c r="O142" s="70">
        <v>140</v>
      </c>
      <c r="P142" s="70" t="s">
        <v>218</v>
      </c>
      <c r="Q142" s="75">
        <v>0</v>
      </c>
      <c r="R142" s="71">
        <v>0</v>
      </c>
      <c r="S142" s="71">
        <v>0</v>
      </c>
      <c r="T142" s="71">
        <v>0</v>
      </c>
      <c r="V142" s="70">
        <v>140</v>
      </c>
      <c r="W142" s="70" t="s">
        <v>218</v>
      </c>
      <c r="X142" s="71">
        <v>0</v>
      </c>
      <c r="Y142" s="71">
        <v>0</v>
      </c>
      <c r="Z142" s="71">
        <v>0</v>
      </c>
      <c r="AA142" s="71">
        <v>0</v>
      </c>
      <c r="AC142" s="70">
        <v>140</v>
      </c>
      <c r="AD142" s="70" t="s">
        <v>218</v>
      </c>
      <c r="AE142" s="71">
        <v>0</v>
      </c>
      <c r="AF142" s="71">
        <v>0</v>
      </c>
      <c r="AG142" s="71">
        <v>0</v>
      </c>
      <c r="AH142" s="71">
        <v>0</v>
      </c>
      <c r="AJ142" s="70">
        <v>140</v>
      </c>
      <c r="AK142" s="70" t="s">
        <v>218</v>
      </c>
      <c r="AL142" s="71">
        <v>0</v>
      </c>
      <c r="AM142" s="71">
        <v>0</v>
      </c>
      <c r="AN142" s="71">
        <v>0</v>
      </c>
      <c r="AO142" s="71">
        <v>0</v>
      </c>
      <c r="AQ142" s="70">
        <v>140</v>
      </c>
      <c r="AR142" s="70" t="s">
        <v>218</v>
      </c>
      <c r="AS142" s="71">
        <v>0</v>
      </c>
      <c r="AT142" s="71">
        <v>0</v>
      </c>
      <c r="AU142" s="71">
        <v>0</v>
      </c>
      <c r="AV142" s="71">
        <v>0</v>
      </c>
      <c r="AX142" s="70">
        <v>140</v>
      </c>
      <c r="AY142" s="70" t="s">
        <v>218</v>
      </c>
      <c r="AZ142" s="71">
        <v>0</v>
      </c>
      <c r="BA142" s="71">
        <v>0</v>
      </c>
      <c r="BB142" s="71">
        <v>0</v>
      </c>
      <c r="BC142" s="71">
        <v>0</v>
      </c>
      <c r="BE142" s="70">
        <v>140</v>
      </c>
      <c r="BF142" s="70" t="s">
        <v>218</v>
      </c>
      <c r="BG142" s="71">
        <v>0</v>
      </c>
      <c r="BH142" s="71">
        <v>0</v>
      </c>
      <c r="BI142" s="71">
        <v>0</v>
      </c>
      <c r="BJ142" s="71">
        <v>0</v>
      </c>
      <c r="BL142" s="70">
        <v>140</v>
      </c>
      <c r="BM142" s="70" t="s">
        <v>218</v>
      </c>
      <c r="BN142" s="71">
        <v>0</v>
      </c>
      <c r="BO142" s="71">
        <v>0</v>
      </c>
      <c r="BP142" s="71">
        <v>0</v>
      </c>
      <c r="BQ142" s="71">
        <v>0</v>
      </c>
      <c r="BS142" s="70">
        <v>140</v>
      </c>
      <c r="BT142" s="70" t="s">
        <v>218</v>
      </c>
      <c r="BU142" s="71">
        <v>0</v>
      </c>
      <c r="BV142" s="71">
        <v>0</v>
      </c>
      <c r="BW142" s="71">
        <v>0</v>
      </c>
      <c r="BX142" s="71">
        <v>0</v>
      </c>
      <c r="BZ142" s="70">
        <v>140</v>
      </c>
      <c r="CA142" s="70" t="s">
        <v>218</v>
      </c>
      <c r="CB142" s="71">
        <v>0</v>
      </c>
      <c r="CC142" s="71">
        <v>0</v>
      </c>
      <c r="CD142" s="71">
        <v>0</v>
      </c>
      <c r="CE142" s="71">
        <v>0</v>
      </c>
      <c r="CG142" s="70">
        <v>140</v>
      </c>
      <c r="CH142" s="70" t="s">
        <v>218</v>
      </c>
      <c r="CI142" s="71">
        <v>0</v>
      </c>
      <c r="CJ142" s="71">
        <v>0</v>
      </c>
      <c r="CK142" s="71">
        <v>0</v>
      </c>
      <c r="CL142" s="71">
        <v>0</v>
      </c>
      <c r="CN142" s="70">
        <v>140</v>
      </c>
      <c r="CO142" s="70" t="s">
        <v>218</v>
      </c>
      <c r="CP142" s="71">
        <v>0</v>
      </c>
      <c r="CQ142" s="71">
        <v>0</v>
      </c>
      <c r="CR142" s="71">
        <v>0</v>
      </c>
      <c r="CS142" s="71">
        <v>0</v>
      </c>
      <c r="CU142" s="70">
        <v>140</v>
      </c>
      <c r="CV142" s="70" t="s">
        <v>218</v>
      </c>
      <c r="CW142" s="71">
        <v>0</v>
      </c>
      <c r="CX142" s="71">
        <v>0</v>
      </c>
      <c r="CY142" s="71">
        <v>0</v>
      </c>
      <c r="CZ142" s="71">
        <v>0</v>
      </c>
      <c r="DB142" s="70">
        <v>140</v>
      </c>
      <c r="DC142" s="70" t="s">
        <v>218</v>
      </c>
      <c r="DD142" s="71">
        <v>0</v>
      </c>
      <c r="DE142" s="71">
        <v>0</v>
      </c>
      <c r="DF142" s="71">
        <v>0</v>
      </c>
      <c r="DG142" s="71">
        <v>0</v>
      </c>
      <c r="DI142" s="70">
        <v>140</v>
      </c>
      <c r="DJ142" s="70" t="s">
        <v>218</v>
      </c>
      <c r="DK142" s="71">
        <v>0</v>
      </c>
      <c r="DL142" s="71">
        <v>0</v>
      </c>
      <c r="DM142" s="71">
        <v>0</v>
      </c>
      <c r="DN142" s="71">
        <v>0</v>
      </c>
      <c r="DP142" s="70">
        <v>140</v>
      </c>
      <c r="DQ142" s="70" t="s">
        <v>218</v>
      </c>
      <c r="DR142" s="71">
        <v>0</v>
      </c>
      <c r="DS142" s="71">
        <v>0</v>
      </c>
      <c r="DT142" s="71">
        <v>0</v>
      </c>
      <c r="DU142" s="71">
        <v>0</v>
      </c>
      <c r="DW142" s="70">
        <v>140</v>
      </c>
      <c r="DX142" s="70" t="s">
        <v>218</v>
      </c>
      <c r="DY142" s="71">
        <v>0</v>
      </c>
      <c r="DZ142" s="71">
        <v>0</v>
      </c>
      <c r="EA142" s="71">
        <v>0</v>
      </c>
      <c r="EB142" s="71">
        <v>0</v>
      </c>
    </row>
    <row r="143" spans="1:132" x14ac:dyDescent="0.35">
      <c r="A143" s="70">
        <v>141</v>
      </c>
      <c r="B143" s="70" t="s">
        <v>219</v>
      </c>
      <c r="C143" s="71">
        <v>0</v>
      </c>
      <c r="D143" s="71">
        <v>1.11320749793413</v>
      </c>
      <c r="E143" s="71">
        <v>3.0304649161264998</v>
      </c>
      <c r="F143" s="71">
        <v>4.1436724140606298</v>
      </c>
      <c r="H143" s="70">
        <v>141</v>
      </c>
      <c r="I143" s="70" t="s">
        <v>219</v>
      </c>
      <c r="J143" s="75">
        <v>0</v>
      </c>
      <c r="K143" s="71">
        <v>1869.4846598259401</v>
      </c>
      <c r="L143" s="71">
        <v>54.445625940351803</v>
      </c>
      <c r="M143" s="71">
        <v>1923.9302857662999</v>
      </c>
      <c r="O143" s="70">
        <v>141</v>
      </c>
      <c r="P143" s="70" t="s">
        <v>219</v>
      </c>
      <c r="Q143" s="75">
        <v>0</v>
      </c>
      <c r="R143" s="71">
        <v>93.286122836843802</v>
      </c>
      <c r="S143" s="71">
        <v>101.562002807368</v>
      </c>
      <c r="T143" s="71">
        <v>194.84812564421199</v>
      </c>
      <c r="V143" s="70">
        <v>141</v>
      </c>
      <c r="W143" s="70" t="s">
        <v>219</v>
      </c>
      <c r="X143" s="71">
        <v>0</v>
      </c>
      <c r="Y143" s="71">
        <v>1271.5602737194499</v>
      </c>
      <c r="Z143" s="71">
        <v>34.746537885862502</v>
      </c>
      <c r="AA143" s="71">
        <v>1306.30681160532</v>
      </c>
      <c r="AC143" s="70">
        <v>141</v>
      </c>
      <c r="AD143" s="70" t="s">
        <v>219</v>
      </c>
      <c r="AE143" s="71">
        <v>0</v>
      </c>
      <c r="AF143" s="71">
        <v>21.000435377442098</v>
      </c>
      <c r="AG143" s="71">
        <v>18.527295893523</v>
      </c>
      <c r="AH143" s="71">
        <v>39.527731270964999</v>
      </c>
      <c r="AJ143" s="70">
        <v>141</v>
      </c>
      <c r="AK143" s="70" t="s">
        <v>219</v>
      </c>
      <c r="AL143" s="71">
        <v>0</v>
      </c>
      <c r="AM143" s="71">
        <v>8.8195839006942496</v>
      </c>
      <c r="AN143" s="71">
        <v>0.33262391412494102</v>
      </c>
      <c r="AO143" s="71">
        <v>9.1522078148191905</v>
      </c>
      <c r="AQ143" s="70">
        <v>141</v>
      </c>
      <c r="AR143" s="70" t="s">
        <v>219</v>
      </c>
      <c r="AS143" s="71">
        <v>0</v>
      </c>
      <c r="AT143" s="71">
        <v>0.49640034664071497</v>
      </c>
      <c r="AU143" s="71">
        <v>0.54359651947674004</v>
      </c>
      <c r="AV143" s="71">
        <v>1.0399968661174599</v>
      </c>
      <c r="AX143" s="70">
        <v>141</v>
      </c>
      <c r="AY143" s="70" t="s">
        <v>219</v>
      </c>
      <c r="AZ143" s="71">
        <v>0</v>
      </c>
      <c r="BA143" s="71">
        <v>8.8195839006942496</v>
      </c>
      <c r="BB143" s="71">
        <v>0.33262391412494102</v>
      </c>
      <c r="BC143" s="71">
        <v>9.1522078148191905</v>
      </c>
      <c r="BE143" s="70">
        <v>141</v>
      </c>
      <c r="BF143" s="70" t="s">
        <v>219</v>
      </c>
      <c r="BG143" s="71">
        <v>0</v>
      </c>
      <c r="BH143" s="71">
        <v>0.49640034664071497</v>
      </c>
      <c r="BI143" s="71">
        <v>0.54359651947674004</v>
      </c>
      <c r="BJ143" s="71">
        <v>1.0399968661174599</v>
      </c>
      <c r="BL143" s="70">
        <v>141</v>
      </c>
      <c r="BM143" s="70" t="s">
        <v>219</v>
      </c>
      <c r="BN143" s="71">
        <v>0</v>
      </c>
      <c r="BO143" s="71">
        <v>17.9594964511864</v>
      </c>
      <c r="BP143" s="71">
        <v>0.67732878019748499</v>
      </c>
      <c r="BQ143" s="71">
        <v>18.636825231383899</v>
      </c>
      <c r="BS143" s="70">
        <v>141</v>
      </c>
      <c r="BT143" s="70" t="s">
        <v>219</v>
      </c>
      <c r="BU143" s="71">
        <v>0</v>
      </c>
      <c r="BV143" s="71">
        <v>1.51960363516574</v>
      </c>
      <c r="BW143" s="71">
        <v>0.87908870166380004</v>
      </c>
      <c r="BX143" s="71">
        <v>2.3986923368295399</v>
      </c>
      <c r="BZ143" s="70">
        <v>141</v>
      </c>
      <c r="CA143" s="70" t="s">
        <v>219</v>
      </c>
      <c r="CB143" s="71">
        <v>0</v>
      </c>
      <c r="CC143" s="71">
        <v>50.8981782951859</v>
      </c>
      <c r="CD143" s="71">
        <v>1.35570331496463</v>
      </c>
      <c r="CE143" s="71">
        <v>52.253881610150501</v>
      </c>
      <c r="CG143" s="70">
        <v>141</v>
      </c>
      <c r="CH143" s="70" t="s">
        <v>219</v>
      </c>
      <c r="CI143" s="71">
        <v>0</v>
      </c>
      <c r="CJ143" s="71">
        <v>2.3367080829095199</v>
      </c>
      <c r="CK143" s="71">
        <v>2.7850824513311001</v>
      </c>
      <c r="CL143" s="71">
        <v>5.1217905342406196</v>
      </c>
      <c r="CN143" s="70">
        <v>141</v>
      </c>
      <c r="CO143" s="70" t="s">
        <v>219</v>
      </c>
      <c r="CP143" s="71">
        <v>0</v>
      </c>
      <c r="CQ143" s="71">
        <v>7.4391503933942396</v>
      </c>
      <c r="CR143" s="71">
        <v>0.28056191193102697</v>
      </c>
      <c r="CS143" s="71">
        <v>7.7197123053252596</v>
      </c>
      <c r="CU143" s="70">
        <v>141</v>
      </c>
      <c r="CV143" s="70" t="s">
        <v>219</v>
      </c>
      <c r="CW143" s="71">
        <v>0</v>
      </c>
      <c r="CX143" s="71">
        <v>0.40097647734209502</v>
      </c>
      <c r="CY143" s="71">
        <v>0.46571317319991401</v>
      </c>
      <c r="CZ143" s="71">
        <v>0.86668965054200897</v>
      </c>
      <c r="DB143" s="70">
        <v>141</v>
      </c>
      <c r="DC143" s="70" t="s">
        <v>219</v>
      </c>
      <c r="DD143" s="71">
        <v>0</v>
      </c>
      <c r="DE143" s="71">
        <v>29.207090339491199</v>
      </c>
      <c r="DF143" s="71">
        <v>1.28532391814561</v>
      </c>
      <c r="DG143" s="71">
        <v>30.492414257636799</v>
      </c>
      <c r="DI143" s="70">
        <v>141</v>
      </c>
      <c r="DJ143" s="70" t="s">
        <v>219</v>
      </c>
      <c r="DK143" s="71">
        <v>0</v>
      </c>
      <c r="DL143" s="71">
        <v>1.5093393587853701</v>
      </c>
      <c r="DM143" s="71">
        <v>1.6998436662274401</v>
      </c>
      <c r="DN143" s="71">
        <v>3.2091830250128002</v>
      </c>
      <c r="DP143" s="70">
        <v>141</v>
      </c>
      <c r="DQ143" s="70" t="s">
        <v>219</v>
      </c>
      <c r="DR143" s="71">
        <v>0</v>
      </c>
      <c r="DS143" s="71">
        <v>20.271314332339301</v>
      </c>
      <c r="DT143" s="71">
        <v>0.76451723727566701</v>
      </c>
      <c r="DU143" s="71">
        <v>21.035831569614999</v>
      </c>
      <c r="DW143" s="70">
        <v>141</v>
      </c>
      <c r="DX143" s="70" t="s">
        <v>219</v>
      </c>
      <c r="DY143" s="71">
        <v>0</v>
      </c>
      <c r="DZ143" s="71">
        <v>1.2074621432647299</v>
      </c>
      <c r="EA143" s="71">
        <v>1.33325709963188</v>
      </c>
      <c r="EB143" s="71">
        <v>2.5407192428966101</v>
      </c>
    </row>
    <row r="144" spans="1:132" x14ac:dyDescent="0.35">
      <c r="A144" s="70">
        <v>142</v>
      </c>
      <c r="B144" s="70" t="s">
        <v>220</v>
      </c>
      <c r="C144" s="71">
        <v>0</v>
      </c>
      <c r="D144" s="71">
        <v>0</v>
      </c>
      <c r="E144" s="71">
        <v>0</v>
      </c>
      <c r="F144" s="71">
        <v>0</v>
      </c>
      <c r="H144" s="70">
        <v>142</v>
      </c>
      <c r="I144" s="70" t="s">
        <v>220</v>
      </c>
      <c r="J144" s="75">
        <v>0</v>
      </c>
      <c r="K144" s="71">
        <v>0</v>
      </c>
      <c r="L144" s="71">
        <v>0</v>
      </c>
      <c r="M144" s="71">
        <v>0</v>
      </c>
      <c r="O144" s="70">
        <v>142</v>
      </c>
      <c r="P144" s="70" t="s">
        <v>220</v>
      </c>
      <c r="Q144" s="75">
        <v>0</v>
      </c>
      <c r="R144" s="71">
        <v>0</v>
      </c>
      <c r="S144" s="71">
        <v>0</v>
      </c>
      <c r="T144" s="71">
        <v>0</v>
      </c>
      <c r="V144" s="70">
        <v>142</v>
      </c>
      <c r="W144" s="70" t="s">
        <v>220</v>
      </c>
      <c r="X144" s="71">
        <v>0</v>
      </c>
      <c r="Y144" s="71">
        <v>0</v>
      </c>
      <c r="Z144" s="71">
        <v>0</v>
      </c>
      <c r="AA144" s="71">
        <v>0</v>
      </c>
      <c r="AC144" s="70">
        <v>142</v>
      </c>
      <c r="AD144" s="70" t="s">
        <v>220</v>
      </c>
      <c r="AE144" s="71">
        <v>0</v>
      </c>
      <c r="AF144" s="71">
        <v>0</v>
      </c>
      <c r="AG144" s="71">
        <v>0</v>
      </c>
      <c r="AH144" s="71">
        <v>0</v>
      </c>
      <c r="AJ144" s="70">
        <v>142</v>
      </c>
      <c r="AK144" s="70" t="s">
        <v>220</v>
      </c>
      <c r="AL144" s="71">
        <v>0</v>
      </c>
      <c r="AM144" s="71">
        <v>0</v>
      </c>
      <c r="AN144" s="71">
        <v>0</v>
      </c>
      <c r="AO144" s="71">
        <v>0</v>
      </c>
      <c r="AQ144" s="70">
        <v>142</v>
      </c>
      <c r="AR144" s="70" t="s">
        <v>220</v>
      </c>
      <c r="AS144" s="71">
        <v>0</v>
      </c>
      <c r="AT144" s="71">
        <v>0</v>
      </c>
      <c r="AU144" s="71">
        <v>0</v>
      </c>
      <c r="AV144" s="71">
        <v>0</v>
      </c>
      <c r="AX144" s="70">
        <v>142</v>
      </c>
      <c r="AY144" s="70" t="s">
        <v>220</v>
      </c>
      <c r="AZ144" s="71">
        <v>0</v>
      </c>
      <c r="BA144" s="71">
        <v>0</v>
      </c>
      <c r="BB144" s="71">
        <v>0</v>
      </c>
      <c r="BC144" s="71">
        <v>0</v>
      </c>
      <c r="BE144" s="70">
        <v>142</v>
      </c>
      <c r="BF144" s="70" t="s">
        <v>220</v>
      </c>
      <c r="BG144" s="71">
        <v>0</v>
      </c>
      <c r="BH144" s="71">
        <v>0</v>
      </c>
      <c r="BI144" s="71">
        <v>0</v>
      </c>
      <c r="BJ144" s="71">
        <v>0</v>
      </c>
      <c r="BL144" s="70">
        <v>142</v>
      </c>
      <c r="BM144" s="70" t="s">
        <v>220</v>
      </c>
      <c r="BN144" s="71">
        <v>0</v>
      </c>
      <c r="BO144" s="71">
        <v>0</v>
      </c>
      <c r="BP144" s="71">
        <v>0</v>
      </c>
      <c r="BQ144" s="71">
        <v>0</v>
      </c>
      <c r="BS144" s="70">
        <v>142</v>
      </c>
      <c r="BT144" s="70" t="s">
        <v>220</v>
      </c>
      <c r="BU144" s="71">
        <v>0</v>
      </c>
      <c r="BV144" s="71">
        <v>0</v>
      </c>
      <c r="BW144" s="71">
        <v>0</v>
      </c>
      <c r="BX144" s="71">
        <v>0</v>
      </c>
      <c r="BZ144" s="70">
        <v>142</v>
      </c>
      <c r="CA144" s="70" t="s">
        <v>220</v>
      </c>
      <c r="CB144" s="71">
        <v>0</v>
      </c>
      <c r="CC144" s="71">
        <v>0</v>
      </c>
      <c r="CD144" s="71">
        <v>0</v>
      </c>
      <c r="CE144" s="71">
        <v>0</v>
      </c>
      <c r="CG144" s="70">
        <v>142</v>
      </c>
      <c r="CH144" s="70" t="s">
        <v>220</v>
      </c>
      <c r="CI144" s="71">
        <v>0</v>
      </c>
      <c r="CJ144" s="71">
        <v>0</v>
      </c>
      <c r="CK144" s="71">
        <v>0</v>
      </c>
      <c r="CL144" s="71">
        <v>0</v>
      </c>
      <c r="CN144" s="70">
        <v>142</v>
      </c>
      <c r="CO144" s="70" t="s">
        <v>220</v>
      </c>
      <c r="CP144" s="71">
        <v>0</v>
      </c>
      <c r="CQ144" s="71">
        <v>0</v>
      </c>
      <c r="CR144" s="71">
        <v>0</v>
      </c>
      <c r="CS144" s="71">
        <v>0</v>
      </c>
      <c r="CU144" s="70">
        <v>142</v>
      </c>
      <c r="CV144" s="70" t="s">
        <v>220</v>
      </c>
      <c r="CW144" s="71">
        <v>0</v>
      </c>
      <c r="CX144" s="71">
        <v>0</v>
      </c>
      <c r="CY144" s="71">
        <v>0</v>
      </c>
      <c r="CZ144" s="71">
        <v>0</v>
      </c>
      <c r="DB144" s="70">
        <v>142</v>
      </c>
      <c r="DC144" s="70" t="s">
        <v>220</v>
      </c>
      <c r="DD144" s="71">
        <v>0</v>
      </c>
      <c r="DE144" s="71">
        <v>0</v>
      </c>
      <c r="DF144" s="71">
        <v>0</v>
      </c>
      <c r="DG144" s="71">
        <v>0</v>
      </c>
      <c r="DI144" s="70">
        <v>142</v>
      </c>
      <c r="DJ144" s="70" t="s">
        <v>220</v>
      </c>
      <c r="DK144" s="71">
        <v>0</v>
      </c>
      <c r="DL144" s="71">
        <v>0</v>
      </c>
      <c r="DM144" s="71">
        <v>0</v>
      </c>
      <c r="DN144" s="71">
        <v>0</v>
      </c>
      <c r="DP144" s="70">
        <v>142</v>
      </c>
      <c r="DQ144" s="70" t="s">
        <v>220</v>
      </c>
      <c r="DR144" s="71">
        <v>0</v>
      </c>
      <c r="DS144" s="71">
        <v>0</v>
      </c>
      <c r="DT144" s="71">
        <v>0</v>
      </c>
      <c r="DU144" s="71">
        <v>0</v>
      </c>
      <c r="DW144" s="70">
        <v>142</v>
      </c>
      <c r="DX144" s="70" t="s">
        <v>220</v>
      </c>
      <c r="DY144" s="71">
        <v>0</v>
      </c>
      <c r="DZ144" s="71">
        <v>0</v>
      </c>
      <c r="EA144" s="71">
        <v>0</v>
      </c>
      <c r="EB144" s="71">
        <v>0</v>
      </c>
    </row>
    <row r="145" spans="1:132" x14ac:dyDescent="0.35">
      <c r="A145" s="70">
        <v>143</v>
      </c>
      <c r="B145" s="70" t="s">
        <v>221</v>
      </c>
      <c r="C145" s="71">
        <v>0</v>
      </c>
      <c r="D145" s="71">
        <v>2.0092253335387502</v>
      </c>
      <c r="E145" s="71">
        <v>0.62265261372931902</v>
      </c>
      <c r="F145" s="71">
        <v>2.63187794726807</v>
      </c>
      <c r="H145" s="70">
        <v>143</v>
      </c>
      <c r="I145" s="70" t="s">
        <v>221</v>
      </c>
      <c r="J145" s="75">
        <v>0</v>
      </c>
      <c r="K145" s="71">
        <v>2422.4957585099501</v>
      </c>
      <c r="L145" s="71">
        <v>11.1885104036337</v>
      </c>
      <c r="M145" s="71">
        <v>2433.6842689135801</v>
      </c>
      <c r="O145" s="70">
        <v>143</v>
      </c>
      <c r="P145" s="70" t="s">
        <v>221</v>
      </c>
      <c r="Q145" s="75">
        <v>0</v>
      </c>
      <c r="R145" s="71">
        <v>17.150755464507899</v>
      </c>
      <c r="S145" s="71">
        <v>20.878712141770698</v>
      </c>
      <c r="T145" s="71">
        <v>38.029467606278601</v>
      </c>
      <c r="V145" s="70">
        <v>143</v>
      </c>
      <c r="W145" s="70" t="s">
        <v>221</v>
      </c>
      <c r="X145" s="71">
        <v>0</v>
      </c>
      <c r="Y145" s="71">
        <v>1390.5550609730201</v>
      </c>
      <c r="Z145" s="71">
        <v>7.1394808674008896</v>
      </c>
      <c r="AA145" s="71">
        <v>1397.69454184042</v>
      </c>
      <c r="AC145" s="70">
        <v>143</v>
      </c>
      <c r="AD145" s="70" t="s">
        <v>221</v>
      </c>
      <c r="AE145" s="71">
        <v>0</v>
      </c>
      <c r="AF145" s="71">
        <v>6.0938343822632302</v>
      </c>
      <c r="AG145" s="71">
        <v>3.8090631563970501</v>
      </c>
      <c r="AH145" s="71">
        <v>9.9028975386602802</v>
      </c>
      <c r="AJ145" s="70">
        <v>143</v>
      </c>
      <c r="AK145" s="70" t="s">
        <v>221</v>
      </c>
      <c r="AL145" s="71">
        <v>0</v>
      </c>
      <c r="AM145" s="71">
        <v>9.7740053280335903</v>
      </c>
      <c r="AN145" s="71">
        <v>6.8361614815560995E-2</v>
      </c>
      <c r="AO145" s="71">
        <v>9.84236694284915</v>
      </c>
      <c r="AQ145" s="70">
        <v>143</v>
      </c>
      <c r="AR145" s="70" t="s">
        <v>221</v>
      </c>
      <c r="AS145" s="71">
        <v>0</v>
      </c>
      <c r="AT145" s="71">
        <v>0.20026388638183401</v>
      </c>
      <c r="AU145" s="71">
        <v>0.11172093353442999</v>
      </c>
      <c r="AV145" s="71">
        <v>0.31198481991626398</v>
      </c>
      <c r="AX145" s="70">
        <v>143</v>
      </c>
      <c r="AY145" s="70" t="s">
        <v>221</v>
      </c>
      <c r="AZ145" s="71">
        <v>0</v>
      </c>
      <c r="BA145" s="71">
        <v>9.7740053280335903</v>
      </c>
      <c r="BB145" s="71">
        <v>6.8361614815560995E-2</v>
      </c>
      <c r="BC145" s="71">
        <v>9.84236694284915</v>
      </c>
      <c r="BE145" s="70">
        <v>143</v>
      </c>
      <c r="BF145" s="70" t="s">
        <v>221</v>
      </c>
      <c r="BG145" s="71">
        <v>0</v>
      </c>
      <c r="BH145" s="71">
        <v>0.20026388638183401</v>
      </c>
      <c r="BI145" s="71">
        <v>0.11172093353442999</v>
      </c>
      <c r="BJ145" s="71">
        <v>0.31198481991626398</v>
      </c>
      <c r="BL145" s="70">
        <v>143</v>
      </c>
      <c r="BM145" s="70" t="s">
        <v>221</v>
      </c>
      <c r="BN145" s="71">
        <v>0</v>
      </c>
      <c r="BO145" s="71">
        <v>19.903004039553199</v>
      </c>
      <c r="BP145" s="71">
        <v>0.13920613404231</v>
      </c>
      <c r="BQ145" s="71">
        <v>20.0422101735955</v>
      </c>
      <c r="BS145" s="70">
        <v>143</v>
      </c>
      <c r="BT145" s="70" t="s">
        <v>221</v>
      </c>
      <c r="BU145" s="71">
        <v>0</v>
      </c>
      <c r="BV145" s="71">
        <v>0.41392098101564301</v>
      </c>
      <c r="BW145" s="71">
        <v>0.180693227109014</v>
      </c>
      <c r="BX145" s="71">
        <v>0.59461420812465704</v>
      </c>
      <c r="BZ145" s="70">
        <v>143</v>
      </c>
      <c r="CA145" s="70" t="s">
        <v>221</v>
      </c>
      <c r="CB145" s="71">
        <v>0</v>
      </c>
      <c r="CC145" s="71">
        <v>68.719270195928701</v>
      </c>
      <c r="CD145" s="71">
        <v>0.27858235616146798</v>
      </c>
      <c r="CE145" s="71">
        <v>68.997852552090194</v>
      </c>
      <c r="CG145" s="70">
        <v>143</v>
      </c>
      <c r="CH145" s="70" t="s">
        <v>221</v>
      </c>
      <c r="CI145" s="71">
        <v>0</v>
      </c>
      <c r="CJ145" s="71">
        <v>0.82403668526371099</v>
      </c>
      <c r="CK145" s="71">
        <v>0.57258387159546498</v>
      </c>
      <c r="CL145" s="71">
        <v>1.3966205568591801</v>
      </c>
      <c r="CN145" s="70">
        <v>143</v>
      </c>
      <c r="CO145" s="70" t="s">
        <v>221</v>
      </c>
      <c r="CP145" s="71">
        <v>0</v>
      </c>
      <c r="CQ145" s="71">
        <v>8.24418661920717</v>
      </c>
      <c r="CR145" s="71">
        <v>5.7661715050776302E-2</v>
      </c>
      <c r="CS145" s="71">
        <v>8.3018483342579401</v>
      </c>
      <c r="CU145" s="70">
        <v>143</v>
      </c>
      <c r="CV145" s="70" t="s">
        <v>221</v>
      </c>
      <c r="CW145" s="71">
        <v>0</v>
      </c>
      <c r="CX145" s="71">
        <v>0.16517447654985701</v>
      </c>
      <c r="CY145" s="71">
        <v>9.5717169052470796E-2</v>
      </c>
      <c r="CZ145" s="71">
        <v>0.26089164560232803</v>
      </c>
      <c r="DB145" s="70">
        <v>143</v>
      </c>
      <c r="DC145" s="70" t="s">
        <v>221</v>
      </c>
      <c r="DD145" s="71">
        <v>0</v>
      </c>
      <c r="DE145" s="71">
        <v>130.842403622365</v>
      </c>
      <c r="DF145" s="71">
        <v>0.26405900811473498</v>
      </c>
      <c r="DG145" s="71">
        <v>131.106462630479</v>
      </c>
      <c r="DI145" s="70">
        <v>143</v>
      </c>
      <c r="DJ145" s="70" t="s">
        <v>221</v>
      </c>
      <c r="DK145" s="71">
        <v>0</v>
      </c>
      <c r="DL145" s="71">
        <v>0.615882562638567</v>
      </c>
      <c r="DM145" s="71">
        <v>0.34935367618426499</v>
      </c>
      <c r="DN145" s="71">
        <v>0.96523623882283205</v>
      </c>
      <c r="DP145" s="70">
        <v>143</v>
      </c>
      <c r="DQ145" s="70" t="s">
        <v>221</v>
      </c>
      <c r="DR145" s="71">
        <v>0</v>
      </c>
      <c r="DS145" s="71">
        <v>22.464997954714399</v>
      </c>
      <c r="DT145" s="71">
        <v>0.15712530180516299</v>
      </c>
      <c r="DU145" s="71">
        <v>22.622123256519501</v>
      </c>
      <c r="DW145" s="70">
        <v>143</v>
      </c>
      <c r="DX145" s="70" t="s">
        <v>221</v>
      </c>
      <c r="DY145" s="71">
        <v>0</v>
      </c>
      <c r="DZ145" s="71">
        <v>0.43123775486779398</v>
      </c>
      <c r="EA145" s="71">
        <v>0.274037464425961</v>
      </c>
      <c r="EB145" s="71">
        <v>0.70527521929375503</v>
      </c>
    </row>
    <row r="146" spans="1:132" x14ac:dyDescent="0.35">
      <c r="A146" s="70">
        <v>144</v>
      </c>
      <c r="B146" s="70" t="s">
        <v>222</v>
      </c>
      <c r="C146" s="71">
        <v>0</v>
      </c>
      <c r="D146" s="71">
        <v>0</v>
      </c>
      <c r="E146" s="71">
        <v>0</v>
      </c>
      <c r="F146" s="71">
        <v>0</v>
      </c>
      <c r="H146" s="70">
        <v>144</v>
      </c>
      <c r="I146" s="70" t="s">
        <v>222</v>
      </c>
      <c r="J146" s="75">
        <v>0</v>
      </c>
      <c r="K146" s="71">
        <v>0</v>
      </c>
      <c r="L146" s="71">
        <v>0</v>
      </c>
      <c r="M146" s="71">
        <v>0</v>
      </c>
      <c r="O146" s="70">
        <v>144</v>
      </c>
      <c r="P146" s="70" t="s">
        <v>222</v>
      </c>
      <c r="Q146" s="75">
        <v>0</v>
      </c>
      <c r="R146" s="71">
        <v>0</v>
      </c>
      <c r="S146" s="71">
        <v>0</v>
      </c>
      <c r="T146" s="71">
        <v>0</v>
      </c>
      <c r="V146" s="70">
        <v>144</v>
      </c>
      <c r="W146" s="70" t="s">
        <v>222</v>
      </c>
      <c r="X146" s="71">
        <v>0</v>
      </c>
      <c r="Y146" s="71">
        <v>0</v>
      </c>
      <c r="Z146" s="71">
        <v>0</v>
      </c>
      <c r="AA146" s="71">
        <v>0</v>
      </c>
      <c r="AC146" s="70">
        <v>144</v>
      </c>
      <c r="AD146" s="70" t="s">
        <v>222</v>
      </c>
      <c r="AE146" s="71">
        <v>0</v>
      </c>
      <c r="AF146" s="71">
        <v>0</v>
      </c>
      <c r="AG146" s="71">
        <v>0</v>
      </c>
      <c r="AH146" s="71">
        <v>0</v>
      </c>
      <c r="AJ146" s="70">
        <v>144</v>
      </c>
      <c r="AK146" s="70" t="s">
        <v>222</v>
      </c>
      <c r="AL146" s="71">
        <v>0</v>
      </c>
      <c r="AM146" s="71">
        <v>0</v>
      </c>
      <c r="AN146" s="71">
        <v>0</v>
      </c>
      <c r="AO146" s="71">
        <v>0</v>
      </c>
      <c r="AQ146" s="70">
        <v>144</v>
      </c>
      <c r="AR146" s="70" t="s">
        <v>222</v>
      </c>
      <c r="AS146" s="71">
        <v>0</v>
      </c>
      <c r="AT146" s="71">
        <v>0</v>
      </c>
      <c r="AU146" s="71">
        <v>0</v>
      </c>
      <c r="AV146" s="71">
        <v>0</v>
      </c>
      <c r="AX146" s="70">
        <v>144</v>
      </c>
      <c r="AY146" s="70" t="s">
        <v>222</v>
      </c>
      <c r="AZ146" s="71">
        <v>0</v>
      </c>
      <c r="BA146" s="71">
        <v>0</v>
      </c>
      <c r="BB146" s="71">
        <v>0</v>
      </c>
      <c r="BC146" s="71">
        <v>0</v>
      </c>
      <c r="BE146" s="70">
        <v>144</v>
      </c>
      <c r="BF146" s="70" t="s">
        <v>222</v>
      </c>
      <c r="BG146" s="71">
        <v>0</v>
      </c>
      <c r="BH146" s="71">
        <v>0</v>
      </c>
      <c r="BI146" s="71">
        <v>0</v>
      </c>
      <c r="BJ146" s="71">
        <v>0</v>
      </c>
      <c r="BL146" s="70">
        <v>144</v>
      </c>
      <c r="BM146" s="70" t="s">
        <v>222</v>
      </c>
      <c r="BN146" s="71">
        <v>0</v>
      </c>
      <c r="BO146" s="71">
        <v>0</v>
      </c>
      <c r="BP146" s="71">
        <v>0</v>
      </c>
      <c r="BQ146" s="71">
        <v>0</v>
      </c>
      <c r="BS146" s="70">
        <v>144</v>
      </c>
      <c r="BT146" s="70" t="s">
        <v>222</v>
      </c>
      <c r="BU146" s="71">
        <v>0</v>
      </c>
      <c r="BV146" s="71">
        <v>0</v>
      </c>
      <c r="BW146" s="71">
        <v>0</v>
      </c>
      <c r="BX146" s="71">
        <v>0</v>
      </c>
      <c r="BZ146" s="70">
        <v>144</v>
      </c>
      <c r="CA146" s="70" t="s">
        <v>222</v>
      </c>
      <c r="CB146" s="71">
        <v>0</v>
      </c>
      <c r="CC146" s="71">
        <v>0</v>
      </c>
      <c r="CD146" s="71">
        <v>0</v>
      </c>
      <c r="CE146" s="71">
        <v>0</v>
      </c>
      <c r="CG146" s="70">
        <v>144</v>
      </c>
      <c r="CH146" s="70" t="s">
        <v>222</v>
      </c>
      <c r="CI146" s="71">
        <v>0</v>
      </c>
      <c r="CJ146" s="71">
        <v>0</v>
      </c>
      <c r="CK146" s="71">
        <v>0</v>
      </c>
      <c r="CL146" s="71">
        <v>0</v>
      </c>
      <c r="CN146" s="70">
        <v>144</v>
      </c>
      <c r="CO146" s="70" t="s">
        <v>222</v>
      </c>
      <c r="CP146" s="71">
        <v>0</v>
      </c>
      <c r="CQ146" s="71">
        <v>0</v>
      </c>
      <c r="CR146" s="71">
        <v>0</v>
      </c>
      <c r="CS146" s="71">
        <v>0</v>
      </c>
      <c r="CU146" s="70">
        <v>144</v>
      </c>
      <c r="CV146" s="70" t="s">
        <v>222</v>
      </c>
      <c r="CW146" s="71">
        <v>0</v>
      </c>
      <c r="CX146" s="71">
        <v>0</v>
      </c>
      <c r="CY146" s="71">
        <v>0</v>
      </c>
      <c r="CZ146" s="71">
        <v>0</v>
      </c>
      <c r="DB146" s="70">
        <v>144</v>
      </c>
      <c r="DC146" s="70" t="s">
        <v>222</v>
      </c>
      <c r="DD146" s="71">
        <v>0</v>
      </c>
      <c r="DE146" s="71">
        <v>0</v>
      </c>
      <c r="DF146" s="71">
        <v>0</v>
      </c>
      <c r="DG146" s="71">
        <v>0</v>
      </c>
      <c r="DI146" s="70">
        <v>144</v>
      </c>
      <c r="DJ146" s="70" t="s">
        <v>222</v>
      </c>
      <c r="DK146" s="71">
        <v>0</v>
      </c>
      <c r="DL146" s="71">
        <v>0</v>
      </c>
      <c r="DM146" s="71">
        <v>0</v>
      </c>
      <c r="DN146" s="71">
        <v>0</v>
      </c>
      <c r="DP146" s="70">
        <v>144</v>
      </c>
      <c r="DQ146" s="70" t="s">
        <v>222</v>
      </c>
      <c r="DR146" s="71">
        <v>0</v>
      </c>
      <c r="DS146" s="71">
        <v>0</v>
      </c>
      <c r="DT146" s="71">
        <v>0</v>
      </c>
      <c r="DU146" s="71">
        <v>0</v>
      </c>
      <c r="DW146" s="70">
        <v>144</v>
      </c>
      <c r="DX146" s="70" t="s">
        <v>222</v>
      </c>
      <c r="DY146" s="71">
        <v>0</v>
      </c>
      <c r="DZ146" s="71">
        <v>0</v>
      </c>
      <c r="EA146" s="71">
        <v>0</v>
      </c>
      <c r="EB146" s="71">
        <v>0</v>
      </c>
    </row>
    <row r="147" spans="1:132" x14ac:dyDescent="0.35">
      <c r="A147" s="70">
        <v>145</v>
      </c>
      <c r="B147" s="70" t="s">
        <v>223</v>
      </c>
      <c r="C147" s="71">
        <v>0</v>
      </c>
      <c r="D147" s="71">
        <v>0</v>
      </c>
      <c r="E147" s="71">
        <v>0</v>
      </c>
      <c r="F147" s="71">
        <v>0</v>
      </c>
      <c r="H147" s="70">
        <v>145</v>
      </c>
      <c r="I147" s="70" t="s">
        <v>223</v>
      </c>
      <c r="J147" s="75">
        <v>0</v>
      </c>
      <c r="K147" s="71">
        <v>0</v>
      </c>
      <c r="L147" s="71">
        <v>0</v>
      </c>
      <c r="M147" s="71">
        <v>0</v>
      </c>
      <c r="O147" s="70">
        <v>145</v>
      </c>
      <c r="P147" s="70" t="s">
        <v>223</v>
      </c>
      <c r="Q147" s="75">
        <v>0</v>
      </c>
      <c r="R147" s="71">
        <v>0</v>
      </c>
      <c r="S147" s="71">
        <v>0</v>
      </c>
      <c r="T147" s="71">
        <v>0</v>
      </c>
      <c r="V147" s="70">
        <v>145</v>
      </c>
      <c r="W147" s="70" t="s">
        <v>223</v>
      </c>
      <c r="X147" s="71">
        <v>0</v>
      </c>
      <c r="Y147" s="71">
        <v>0</v>
      </c>
      <c r="Z147" s="71">
        <v>0</v>
      </c>
      <c r="AA147" s="71">
        <v>0</v>
      </c>
      <c r="AC147" s="70">
        <v>145</v>
      </c>
      <c r="AD147" s="70" t="s">
        <v>223</v>
      </c>
      <c r="AE147" s="71">
        <v>0</v>
      </c>
      <c r="AF147" s="71">
        <v>0</v>
      </c>
      <c r="AG147" s="71">
        <v>0</v>
      </c>
      <c r="AH147" s="71">
        <v>0</v>
      </c>
      <c r="AJ147" s="70">
        <v>145</v>
      </c>
      <c r="AK147" s="70" t="s">
        <v>223</v>
      </c>
      <c r="AL147" s="71">
        <v>0</v>
      </c>
      <c r="AM147" s="71">
        <v>0</v>
      </c>
      <c r="AN147" s="71">
        <v>0</v>
      </c>
      <c r="AO147" s="71">
        <v>0</v>
      </c>
      <c r="AQ147" s="70">
        <v>145</v>
      </c>
      <c r="AR147" s="70" t="s">
        <v>223</v>
      </c>
      <c r="AS147" s="71">
        <v>0</v>
      </c>
      <c r="AT147" s="71">
        <v>0</v>
      </c>
      <c r="AU147" s="71">
        <v>0</v>
      </c>
      <c r="AV147" s="71">
        <v>0</v>
      </c>
      <c r="AX147" s="70">
        <v>145</v>
      </c>
      <c r="AY147" s="70" t="s">
        <v>223</v>
      </c>
      <c r="AZ147" s="71">
        <v>0</v>
      </c>
      <c r="BA147" s="71">
        <v>0</v>
      </c>
      <c r="BB147" s="71">
        <v>0</v>
      </c>
      <c r="BC147" s="71">
        <v>0</v>
      </c>
      <c r="BE147" s="70">
        <v>145</v>
      </c>
      <c r="BF147" s="70" t="s">
        <v>223</v>
      </c>
      <c r="BG147" s="71">
        <v>0</v>
      </c>
      <c r="BH147" s="71">
        <v>0</v>
      </c>
      <c r="BI147" s="71">
        <v>0</v>
      </c>
      <c r="BJ147" s="71">
        <v>0</v>
      </c>
      <c r="BL147" s="70">
        <v>145</v>
      </c>
      <c r="BM147" s="70" t="s">
        <v>223</v>
      </c>
      <c r="BN147" s="71">
        <v>0</v>
      </c>
      <c r="BO147" s="71">
        <v>0</v>
      </c>
      <c r="BP147" s="71">
        <v>0</v>
      </c>
      <c r="BQ147" s="71">
        <v>0</v>
      </c>
      <c r="BS147" s="70">
        <v>145</v>
      </c>
      <c r="BT147" s="70" t="s">
        <v>223</v>
      </c>
      <c r="BU147" s="71">
        <v>0</v>
      </c>
      <c r="BV147" s="71">
        <v>0</v>
      </c>
      <c r="BW147" s="71">
        <v>0</v>
      </c>
      <c r="BX147" s="71">
        <v>0</v>
      </c>
      <c r="BZ147" s="70">
        <v>145</v>
      </c>
      <c r="CA147" s="70" t="s">
        <v>223</v>
      </c>
      <c r="CB147" s="71">
        <v>0</v>
      </c>
      <c r="CC147" s="71">
        <v>0</v>
      </c>
      <c r="CD147" s="71">
        <v>0</v>
      </c>
      <c r="CE147" s="71">
        <v>0</v>
      </c>
      <c r="CG147" s="70">
        <v>145</v>
      </c>
      <c r="CH147" s="70" t="s">
        <v>223</v>
      </c>
      <c r="CI147" s="71">
        <v>0</v>
      </c>
      <c r="CJ147" s="71">
        <v>0</v>
      </c>
      <c r="CK147" s="71">
        <v>0</v>
      </c>
      <c r="CL147" s="71">
        <v>0</v>
      </c>
      <c r="CN147" s="70">
        <v>145</v>
      </c>
      <c r="CO147" s="70" t="s">
        <v>223</v>
      </c>
      <c r="CP147" s="71">
        <v>0</v>
      </c>
      <c r="CQ147" s="71">
        <v>0</v>
      </c>
      <c r="CR147" s="71">
        <v>0</v>
      </c>
      <c r="CS147" s="71">
        <v>0</v>
      </c>
      <c r="CU147" s="70">
        <v>145</v>
      </c>
      <c r="CV147" s="70" t="s">
        <v>223</v>
      </c>
      <c r="CW147" s="71">
        <v>0</v>
      </c>
      <c r="CX147" s="71">
        <v>0</v>
      </c>
      <c r="CY147" s="71">
        <v>0</v>
      </c>
      <c r="CZ147" s="71">
        <v>0</v>
      </c>
      <c r="DB147" s="70">
        <v>145</v>
      </c>
      <c r="DC147" s="70" t="s">
        <v>223</v>
      </c>
      <c r="DD147" s="71">
        <v>0</v>
      </c>
      <c r="DE147" s="71">
        <v>0</v>
      </c>
      <c r="DF147" s="71">
        <v>0</v>
      </c>
      <c r="DG147" s="71">
        <v>0</v>
      </c>
      <c r="DI147" s="70">
        <v>145</v>
      </c>
      <c r="DJ147" s="70" t="s">
        <v>223</v>
      </c>
      <c r="DK147" s="71">
        <v>0</v>
      </c>
      <c r="DL147" s="71">
        <v>0</v>
      </c>
      <c r="DM147" s="71">
        <v>0</v>
      </c>
      <c r="DN147" s="71">
        <v>0</v>
      </c>
      <c r="DP147" s="70">
        <v>145</v>
      </c>
      <c r="DQ147" s="70" t="s">
        <v>223</v>
      </c>
      <c r="DR147" s="71">
        <v>0</v>
      </c>
      <c r="DS147" s="71">
        <v>0</v>
      </c>
      <c r="DT147" s="71">
        <v>0</v>
      </c>
      <c r="DU147" s="71">
        <v>0</v>
      </c>
      <c r="DW147" s="70">
        <v>145</v>
      </c>
      <c r="DX147" s="70" t="s">
        <v>223</v>
      </c>
      <c r="DY147" s="71">
        <v>0</v>
      </c>
      <c r="DZ147" s="71">
        <v>0</v>
      </c>
      <c r="EA147" s="71">
        <v>0</v>
      </c>
      <c r="EB147" s="71">
        <v>0</v>
      </c>
    </row>
    <row r="148" spans="1:132" x14ac:dyDescent="0.35">
      <c r="A148" s="70">
        <v>146</v>
      </c>
      <c r="B148" s="70" t="s">
        <v>224</v>
      </c>
      <c r="C148" s="71">
        <v>0</v>
      </c>
      <c r="D148" s="71">
        <v>0</v>
      </c>
      <c r="E148" s="71">
        <v>0</v>
      </c>
      <c r="F148" s="71">
        <v>0</v>
      </c>
      <c r="H148" s="70">
        <v>146</v>
      </c>
      <c r="I148" s="70" t="s">
        <v>224</v>
      </c>
      <c r="J148" s="75">
        <v>0</v>
      </c>
      <c r="K148" s="71">
        <v>0</v>
      </c>
      <c r="L148" s="71">
        <v>0</v>
      </c>
      <c r="M148" s="71">
        <v>0</v>
      </c>
      <c r="O148" s="70">
        <v>146</v>
      </c>
      <c r="P148" s="70" t="s">
        <v>224</v>
      </c>
      <c r="Q148" s="75">
        <v>0</v>
      </c>
      <c r="R148" s="71">
        <v>0</v>
      </c>
      <c r="S148" s="71">
        <v>0</v>
      </c>
      <c r="T148" s="71">
        <v>0</v>
      </c>
      <c r="V148" s="70">
        <v>146</v>
      </c>
      <c r="W148" s="70" t="s">
        <v>224</v>
      </c>
      <c r="X148" s="71">
        <v>0</v>
      </c>
      <c r="Y148" s="71">
        <v>0</v>
      </c>
      <c r="Z148" s="71">
        <v>0</v>
      </c>
      <c r="AA148" s="71">
        <v>0</v>
      </c>
      <c r="AC148" s="70">
        <v>146</v>
      </c>
      <c r="AD148" s="70" t="s">
        <v>224</v>
      </c>
      <c r="AE148" s="71">
        <v>0</v>
      </c>
      <c r="AF148" s="71">
        <v>0</v>
      </c>
      <c r="AG148" s="71">
        <v>0</v>
      </c>
      <c r="AH148" s="71">
        <v>0</v>
      </c>
      <c r="AJ148" s="70">
        <v>146</v>
      </c>
      <c r="AK148" s="70" t="s">
        <v>224</v>
      </c>
      <c r="AL148" s="71">
        <v>0</v>
      </c>
      <c r="AM148" s="71">
        <v>0</v>
      </c>
      <c r="AN148" s="71">
        <v>0</v>
      </c>
      <c r="AO148" s="71">
        <v>0</v>
      </c>
      <c r="AQ148" s="70">
        <v>146</v>
      </c>
      <c r="AR148" s="70" t="s">
        <v>224</v>
      </c>
      <c r="AS148" s="71">
        <v>0</v>
      </c>
      <c r="AT148" s="71">
        <v>0</v>
      </c>
      <c r="AU148" s="71">
        <v>0</v>
      </c>
      <c r="AV148" s="71">
        <v>0</v>
      </c>
      <c r="AX148" s="70">
        <v>146</v>
      </c>
      <c r="AY148" s="70" t="s">
        <v>224</v>
      </c>
      <c r="AZ148" s="71">
        <v>0</v>
      </c>
      <c r="BA148" s="71">
        <v>0</v>
      </c>
      <c r="BB148" s="71">
        <v>0</v>
      </c>
      <c r="BC148" s="71">
        <v>0</v>
      </c>
      <c r="BE148" s="70">
        <v>146</v>
      </c>
      <c r="BF148" s="70" t="s">
        <v>224</v>
      </c>
      <c r="BG148" s="71">
        <v>0</v>
      </c>
      <c r="BH148" s="71">
        <v>0</v>
      </c>
      <c r="BI148" s="71">
        <v>0</v>
      </c>
      <c r="BJ148" s="71">
        <v>0</v>
      </c>
      <c r="BL148" s="70">
        <v>146</v>
      </c>
      <c r="BM148" s="70" t="s">
        <v>224</v>
      </c>
      <c r="BN148" s="71">
        <v>0</v>
      </c>
      <c r="BO148" s="71">
        <v>0</v>
      </c>
      <c r="BP148" s="71">
        <v>0</v>
      </c>
      <c r="BQ148" s="71">
        <v>0</v>
      </c>
      <c r="BS148" s="70">
        <v>146</v>
      </c>
      <c r="BT148" s="70" t="s">
        <v>224</v>
      </c>
      <c r="BU148" s="71">
        <v>0</v>
      </c>
      <c r="BV148" s="71">
        <v>0</v>
      </c>
      <c r="BW148" s="71">
        <v>0</v>
      </c>
      <c r="BX148" s="71">
        <v>0</v>
      </c>
      <c r="BZ148" s="70">
        <v>146</v>
      </c>
      <c r="CA148" s="70" t="s">
        <v>224</v>
      </c>
      <c r="CB148" s="71">
        <v>0</v>
      </c>
      <c r="CC148" s="71">
        <v>0</v>
      </c>
      <c r="CD148" s="71">
        <v>0</v>
      </c>
      <c r="CE148" s="71">
        <v>0</v>
      </c>
      <c r="CG148" s="70">
        <v>146</v>
      </c>
      <c r="CH148" s="70" t="s">
        <v>224</v>
      </c>
      <c r="CI148" s="71">
        <v>0</v>
      </c>
      <c r="CJ148" s="71">
        <v>0</v>
      </c>
      <c r="CK148" s="71">
        <v>0</v>
      </c>
      <c r="CL148" s="71">
        <v>0</v>
      </c>
      <c r="CN148" s="70">
        <v>146</v>
      </c>
      <c r="CO148" s="70" t="s">
        <v>224</v>
      </c>
      <c r="CP148" s="71">
        <v>0</v>
      </c>
      <c r="CQ148" s="71">
        <v>0</v>
      </c>
      <c r="CR148" s="71">
        <v>0</v>
      </c>
      <c r="CS148" s="71">
        <v>0</v>
      </c>
      <c r="CU148" s="70">
        <v>146</v>
      </c>
      <c r="CV148" s="70" t="s">
        <v>224</v>
      </c>
      <c r="CW148" s="71">
        <v>0</v>
      </c>
      <c r="CX148" s="71">
        <v>0</v>
      </c>
      <c r="CY148" s="71">
        <v>0</v>
      </c>
      <c r="CZ148" s="71">
        <v>0</v>
      </c>
      <c r="DB148" s="70">
        <v>146</v>
      </c>
      <c r="DC148" s="70" t="s">
        <v>224</v>
      </c>
      <c r="DD148" s="71">
        <v>0</v>
      </c>
      <c r="DE148" s="71">
        <v>0</v>
      </c>
      <c r="DF148" s="71">
        <v>0</v>
      </c>
      <c r="DG148" s="71">
        <v>0</v>
      </c>
      <c r="DI148" s="70">
        <v>146</v>
      </c>
      <c r="DJ148" s="70" t="s">
        <v>224</v>
      </c>
      <c r="DK148" s="71">
        <v>0</v>
      </c>
      <c r="DL148" s="71">
        <v>0</v>
      </c>
      <c r="DM148" s="71">
        <v>0</v>
      </c>
      <c r="DN148" s="71">
        <v>0</v>
      </c>
      <c r="DP148" s="70">
        <v>146</v>
      </c>
      <c r="DQ148" s="70" t="s">
        <v>224</v>
      </c>
      <c r="DR148" s="71">
        <v>0</v>
      </c>
      <c r="DS148" s="71">
        <v>0</v>
      </c>
      <c r="DT148" s="71">
        <v>0</v>
      </c>
      <c r="DU148" s="71">
        <v>0</v>
      </c>
      <c r="DW148" s="70">
        <v>146</v>
      </c>
      <c r="DX148" s="70" t="s">
        <v>224</v>
      </c>
      <c r="DY148" s="71">
        <v>0</v>
      </c>
      <c r="DZ148" s="71">
        <v>0</v>
      </c>
      <c r="EA148" s="71">
        <v>0</v>
      </c>
      <c r="EB148" s="71">
        <v>0</v>
      </c>
    </row>
    <row r="149" spans="1:132" x14ac:dyDescent="0.35">
      <c r="A149" s="70">
        <v>147</v>
      </c>
      <c r="B149" s="70" t="s">
        <v>225</v>
      </c>
      <c r="C149" s="71">
        <v>0</v>
      </c>
      <c r="D149" s="71">
        <v>0</v>
      </c>
      <c r="E149" s="71">
        <v>0</v>
      </c>
      <c r="F149" s="71">
        <v>0</v>
      </c>
      <c r="H149" s="70">
        <v>147</v>
      </c>
      <c r="I149" s="70" t="s">
        <v>225</v>
      </c>
      <c r="J149" s="75">
        <v>0</v>
      </c>
      <c r="K149" s="71">
        <v>0</v>
      </c>
      <c r="L149" s="71">
        <v>0</v>
      </c>
      <c r="M149" s="71">
        <v>0</v>
      </c>
      <c r="O149" s="70">
        <v>147</v>
      </c>
      <c r="P149" s="70" t="s">
        <v>225</v>
      </c>
      <c r="Q149" s="75">
        <v>0</v>
      </c>
      <c r="R149" s="71">
        <v>0</v>
      </c>
      <c r="S149" s="71">
        <v>0</v>
      </c>
      <c r="T149" s="71">
        <v>0</v>
      </c>
      <c r="V149" s="70">
        <v>147</v>
      </c>
      <c r="W149" s="70" t="s">
        <v>225</v>
      </c>
      <c r="X149" s="71">
        <v>0</v>
      </c>
      <c r="Y149" s="71">
        <v>0</v>
      </c>
      <c r="Z149" s="71">
        <v>0</v>
      </c>
      <c r="AA149" s="71">
        <v>0</v>
      </c>
      <c r="AC149" s="70">
        <v>147</v>
      </c>
      <c r="AD149" s="70" t="s">
        <v>225</v>
      </c>
      <c r="AE149" s="71">
        <v>0</v>
      </c>
      <c r="AF149" s="71">
        <v>0</v>
      </c>
      <c r="AG149" s="71">
        <v>0</v>
      </c>
      <c r="AH149" s="71">
        <v>0</v>
      </c>
      <c r="AJ149" s="70">
        <v>147</v>
      </c>
      <c r="AK149" s="70" t="s">
        <v>225</v>
      </c>
      <c r="AL149" s="71">
        <v>0</v>
      </c>
      <c r="AM149" s="71">
        <v>0</v>
      </c>
      <c r="AN149" s="71">
        <v>0</v>
      </c>
      <c r="AO149" s="71">
        <v>0</v>
      </c>
      <c r="AQ149" s="70">
        <v>147</v>
      </c>
      <c r="AR149" s="70" t="s">
        <v>225</v>
      </c>
      <c r="AS149" s="71">
        <v>0</v>
      </c>
      <c r="AT149" s="71">
        <v>0</v>
      </c>
      <c r="AU149" s="71">
        <v>0</v>
      </c>
      <c r="AV149" s="71">
        <v>0</v>
      </c>
      <c r="AX149" s="70">
        <v>147</v>
      </c>
      <c r="AY149" s="70" t="s">
        <v>225</v>
      </c>
      <c r="AZ149" s="71">
        <v>0</v>
      </c>
      <c r="BA149" s="71">
        <v>0</v>
      </c>
      <c r="BB149" s="71">
        <v>0</v>
      </c>
      <c r="BC149" s="71">
        <v>0</v>
      </c>
      <c r="BE149" s="70">
        <v>147</v>
      </c>
      <c r="BF149" s="70" t="s">
        <v>225</v>
      </c>
      <c r="BG149" s="71">
        <v>0</v>
      </c>
      <c r="BH149" s="71">
        <v>0</v>
      </c>
      <c r="BI149" s="71">
        <v>0</v>
      </c>
      <c r="BJ149" s="71">
        <v>0</v>
      </c>
      <c r="BL149" s="70">
        <v>147</v>
      </c>
      <c r="BM149" s="70" t="s">
        <v>225</v>
      </c>
      <c r="BN149" s="71">
        <v>0</v>
      </c>
      <c r="BO149" s="71">
        <v>0</v>
      </c>
      <c r="BP149" s="71">
        <v>0</v>
      </c>
      <c r="BQ149" s="71">
        <v>0</v>
      </c>
      <c r="BS149" s="70">
        <v>147</v>
      </c>
      <c r="BT149" s="70" t="s">
        <v>225</v>
      </c>
      <c r="BU149" s="71">
        <v>0</v>
      </c>
      <c r="BV149" s="71">
        <v>0</v>
      </c>
      <c r="BW149" s="71">
        <v>0</v>
      </c>
      <c r="BX149" s="71">
        <v>0</v>
      </c>
      <c r="BZ149" s="70">
        <v>147</v>
      </c>
      <c r="CA149" s="70" t="s">
        <v>225</v>
      </c>
      <c r="CB149" s="71">
        <v>0</v>
      </c>
      <c r="CC149" s="71">
        <v>0</v>
      </c>
      <c r="CD149" s="71">
        <v>0</v>
      </c>
      <c r="CE149" s="71">
        <v>0</v>
      </c>
      <c r="CG149" s="70">
        <v>147</v>
      </c>
      <c r="CH149" s="70" t="s">
        <v>225</v>
      </c>
      <c r="CI149" s="71">
        <v>0</v>
      </c>
      <c r="CJ149" s="71">
        <v>0</v>
      </c>
      <c r="CK149" s="71">
        <v>0</v>
      </c>
      <c r="CL149" s="71">
        <v>0</v>
      </c>
      <c r="CN149" s="70">
        <v>147</v>
      </c>
      <c r="CO149" s="70" t="s">
        <v>225</v>
      </c>
      <c r="CP149" s="71">
        <v>0</v>
      </c>
      <c r="CQ149" s="71">
        <v>0</v>
      </c>
      <c r="CR149" s="71">
        <v>0</v>
      </c>
      <c r="CS149" s="71">
        <v>0</v>
      </c>
      <c r="CU149" s="70">
        <v>147</v>
      </c>
      <c r="CV149" s="70" t="s">
        <v>225</v>
      </c>
      <c r="CW149" s="71">
        <v>0</v>
      </c>
      <c r="CX149" s="71">
        <v>0</v>
      </c>
      <c r="CY149" s="71">
        <v>0</v>
      </c>
      <c r="CZ149" s="71">
        <v>0</v>
      </c>
      <c r="DB149" s="70">
        <v>147</v>
      </c>
      <c r="DC149" s="70" t="s">
        <v>225</v>
      </c>
      <c r="DD149" s="71">
        <v>0</v>
      </c>
      <c r="DE149" s="71">
        <v>0</v>
      </c>
      <c r="DF149" s="71">
        <v>0</v>
      </c>
      <c r="DG149" s="71">
        <v>0</v>
      </c>
      <c r="DI149" s="70">
        <v>147</v>
      </c>
      <c r="DJ149" s="70" t="s">
        <v>225</v>
      </c>
      <c r="DK149" s="71">
        <v>0</v>
      </c>
      <c r="DL149" s="71">
        <v>0</v>
      </c>
      <c r="DM149" s="71">
        <v>0</v>
      </c>
      <c r="DN149" s="71">
        <v>0</v>
      </c>
      <c r="DP149" s="70">
        <v>147</v>
      </c>
      <c r="DQ149" s="70" t="s">
        <v>225</v>
      </c>
      <c r="DR149" s="71">
        <v>0</v>
      </c>
      <c r="DS149" s="71">
        <v>0</v>
      </c>
      <c r="DT149" s="71">
        <v>0</v>
      </c>
      <c r="DU149" s="71">
        <v>0</v>
      </c>
      <c r="DW149" s="70">
        <v>147</v>
      </c>
      <c r="DX149" s="70" t="s">
        <v>225</v>
      </c>
      <c r="DY149" s="71">
        <v>0</v>
      </c>
      <c r="DZ149" s="71">
        <v>0</v>
      </c>
      <c r="EA149" s="71">
        <v>0</v>
      </c>
      <c r="EB149" s="71">
        <v>0</v>
      </c>
    </row>
    <row r="150" spans="1:132" x14ac:dyDescent="0.35">
      <c r="A150" s="70">
        <v>148</v>
      </c>
      <c r="B150" s="70" t="s">
        <v>226</v>
      </c>
      <c r="C150" s="71">
        <v>0</v>
      </c>
      <c r="D150" s="71">
        <v>0</v>
      </c>
      <c r="E150" s="71">
        <v>0</v>
      </c>
      <c r="F150" s="71">
        <v>0</v>
      </c>
      <c r="H150" s="70">
        <v>148</v>
      </c>
      <c r="I150" s="70" t="s">
        <v>226</v>
      </c>
      <c r="J150" s="75">
        <v>0</v>
      </c>
      <c r="K150" s="71">
        <v>0</v>
      </c>
      <c r="L150" s="71">
        <v>0</v>
      </c>
      <c r="M150" s="71">
        <v>0</v>
      </c>
      <c r="O150" s="70">
        <v>148</v>
      </c>
      <c r="P150" s="70" t="s">
        <v>226</v>
      </c>
      <c r="Q150" s="75">
        <v>0</v>
      </c>
      <c r="R150" s="71">
        <v>0</v>
      </c>
      <c r="S150" s="71">
        <v>0</v>
      </c>
      <c r="T150" s="71">
        <v>0</v>
      </c>
      <c r="V150" s="70">
        <v>148</v>
      </c>
      <c r="W150" s="70" t="s">
        <v>226</v>
      </c>
      <c r="X150" s="71">
        <v>0</v>
      </c>
      <c r="Y150" s="71">
        <v>0</v>
      </c>
      <c r="Z150" s="71">
        <v>0</v>
      </c>
      <c r="AA150" s="71">
        <v>0</v>
      </c>
      <c r="AC150" s="70">
        <v>148</v>
      </c>
      <c r="AD150" s="70" t="s">
        <v>226</v>
      </c>
      <c r="AE150" s="71">
        <v>0</v>
      </c>
      <c r="AF150" s="71">
        <v>0</v>
      </c>
      <c r="AG150" s="71">
        <v>0</v>
      </c>
      <c r="AH150" s="71">
        <v>0</v>
      </c>
      <c r="AJ150" s="70">
        <v>148</v>
      </c>
      <c r="AK150" s="70" t="s">
        <v>226</v>
      </c>
      <c r="AL150" s="71">
        <v>0</v>
      </c>
      <c r="AM150" s="71">
        <v>0</v>
      </c>
      <c r="AN150" s="71">
        <v>0</v>
      </c>
      <c r="AO150" s="71">
        <v>0</v>
      </c>
      <c r="AQ150" s="70">
        <v>148</v>
      </c>
      <c r="AR150" s="70" t="s">
        <v>226</v>
      </c>
      <c r="AS150" s="71">
        <v>0</v>
      </c>
      <c r="AT150" s="71">
        <v>0</v>
      </c>
      <c r="AU150" s="71">
        <v>0</v>
      </c>
      <c r="AV150" s="71">
        <v>0</v>
      </c>
      <c r="AX150" s="70">
        <v>148</v>
      </c>
      <c r="AY150" s="70" t="s">
        <v>226</v>
      </c>
      <c r="AZ150" s="71">
        <v>0</v>
      </c>
      <c r="BA150" s="71">
        <v>0</v>
      </c>
      <c r="BB150" s="71">
        <v>0</v>
      </c>
      <c r="BC150" s="71">
        <v>0</v>
      </c>
      <c r="BE150" s="70">
        <v>148</v>
      </c>
      <c r="BF150" s="70" t="s">
        <v>226</v>
      </c>
      <c r="BG150" s="71">
        <v>0</v>
      </c>
      <c r="BH150" s="71">
        <v>0</v>
      </c>
      <c r="BI150" s="71">
        <v>0</v>
      </c>
      <c r="BJ150" s="71">
        <v>0</v>
      </c>
      <c r="BL150" s="70">
        <v>148</v>
      </c>
      <c r="BM150" s="70" t="s">
        <v>226</v>
      </c>
      <c r="BN150" s="71">
        <v>0</v>
      </c>
      <c r="BO150" s="71">
        <v>0</v>
      </c>
      <c r="BP150" s="71">
        <v>0</v>
      </c>
      <c r="BQ150" s="71">
        <v>0</v>
      </c>
      <c r="BS150" s="70">
        <v>148</v>
      </c>
      <c r="BT150" s="70" t="s">
        <v>226</v>
      </c>
      <c r="BU150" s="71">
        <v>0</v>
      </c>
      <c r="BV150" s="71">
        <v>0</v>
      </c>
      <c r="BW150" s="71">
        <v>0</v>
      </c>
      <c r="BX150" s="71">
        <v>0</v>
      </c>
      <c r="BZ150" s="70">
        <v>148</v>
      </c>
      <c r="CA150" s="70" t="s">
        <v>226</v>
      </c>
      <c r="CB150" s="71">
        <v>0</v>
      </c>
      <c r="CC150" s="71">
        <v>0</v>
      </c>
      <c r="CD150" s="71">
        <v>0</v>
      </c>
      <c r="CE150" s="71">
        <v>0</v>
      </c>
      <c r="CG150" s="70">
        <v>148</v>
      </c>
      <c r="CH150" s="70" t="s">
        <v>226</v>
      </c>
      <c r="CI150" s="71">
        <v>0</v>
      </c>
      <c r="CJ150" s="71">
        <v>0</v>
      </c>
      <c r="CK150" s="71">
        <v>0</v>
      </c>
      <c r="CL150" s="71">
        <v>0</v>
      </c>
      <c r="CN150" s="70">
        <v>148</v>
      </c>
      <c r="CO150" s="70" t="s">
        <v>226</v>
      </c>
      <c r="CP150" s="71">
        <v>0</v>
      </c>
      <c r="CQ150" s="71">
        <v>0</v>
      </c>
      <c r="CR150" s="71">
        <v>0</v>
      </c>
      <c r="CS150" s="71">
        <v>0</v>
      </c>
      <c r="CU150" s="70">
        <v>148</v>
      </c>
      <c r="CV150" s="70" t="s">
        <v>226</v>
      </c>
      <c r="CW150" s="71">
        <v>0</v>
      </c>
      <c r="CX150" s="71">
        <v>0</v>
      </c>
      <c r="CY150" s="71">
        <v>0</v>
      </c>
      <c r="CZ150" s="71">
        <v>0</v>
      </c>
      <c r="DB150" s="70">
        <v>148</v>
      </c>
      <c r="DC150" s="70" t="s">
        <v>226</v>
      </c>
      <c r="DD150" s="71">
        <v>0</v>
      </c>
      <c r="DE150" s="71">
        <v>0</v>
      </c>
      <c r="DF150" s="71">
        <v>0</v>
      </c>
      <c r="DG150" s="71">
        <v>0</v>
      </c>
      <c r="DI150" s="70">
        <v>148</v>
      </c>
      <c r="DJ150" s="70" t="s">
        <v>226</v>
      </c>
      <c r="DK150" s="71">
        <v>0</v>
      </c>
      <c r="DL150" s="71">
        <v>0</v>
      </c>
      <c r="DM150" s="71">
        <v>0</v>
      </c>
      <c r="DN150" s="71">
        <v>0</v>
      </c>
      <c r="DP150" s="70">
        <v>148</v>
      </c>
      <c r="DQ150" s="70" t="s">
        <v>226</v>
      </c>
      <c r="DR150" s="71">
        <v>0</v>
      </c>
      <c r="DS150" s="71">
        <v>0</v>
      </c>
      <c r="DT150" s="71">
        <v>0</v>
      </c>
      <c r="DU150" s="71">
        <v>0</v>
      </c>
      <c r="DW150" s="70">
        <v>148</v>
      </c>
      <c r="DX150" s="70" t="s">
        <v>226</v>
      </c>
      <c r="DY150" s="71">
        <v>0</v>
      </c>
      <c r="DZ150" s="71">
        <v>0</v>
      </c>
      <c r="EA150" s="71">
        <v>0</v>
      </c>
      <c r="EB150" s="71">
        <v>0</v>
      </c>
    </row>
    <row r="151" spans="1:132" x14ac:dyDescent="0.35">
      <c r="A151" s="70">
        <v>149</v>
      </c>
      <c r="B151" s="70" t="s">
        <v>227</v>
      </c>
      <c r="C151" s="71">
        <v>0</v>
      </c>
      <c r="D151" s="71">
        <v>190.513379021833</v>
      </c>
      <c r="E151" s="71">
        <v>22.106018904450199</v>
      </c>
      <c r="F151" s="71">
        <v>212.619397926283</v>
      </c>
      <c r="H151" s="70">
        <v>149</v>
      </c>
      <c r="I151" s="70" t="s">
        <v>227</v>
      </c>
      <c r="J151" s="75">
        <v>0</v>
      </c>
      <c r="K151" s="71">
        <v>1583.1483207344099</v>
      </c>
      <c r="L151" s="71">
        <v>397.52819803637101</v>
      </c>
      <c r="M151" s="71">
        <v>1980.6765187707799</v>
      </c>
      <c r="O151" s="70">
        <v>149</v>
      </c>
      <c r="P151" s="70" t="s">
        <v>227</v>
      </c>
      <c r="Q151" s="75">
        <v>0</v>
      </c>
      <c r="R151" s="71">
        <v>1791.16455597856</v>
      </c>
      <c r="S151" s="71">
        <v>743.08905636237102</v>
      </c>
      <c r="T151" s="71">
        <v>2534.25361234093</v>
      </c>
      <c r="V151" s="70">
        <v>149</v>
      </c>
      <c r="W151" s="70" t="s">
        <v>227</v>
      </c>
      <c r="X151" s="71">
        <v>0</v>
      </c>
      <c r="Y151" s="71">
        <v>1583.26785414859</v>
      </c>
      <c r="Z151" s="71">
        <v>253.522067203566</v>
      </c>
      <c r="AA151" s="71">
        <v>1836.78992135215</v>
      </c>
      <c r="AC151" s="70">
        <v>149</v>
      </c>
      <c r="AD151" s="70" t="s">
        <v>227</v>
      </c>
      <c r="AE151" s="71">
        <v>0</v>
      </c>
      <c r="AF151" s="71">
        <v>396.18526109057001</v>
      </c>
      <c r="AG151" s="71">
        <v>135.61515132772001</v>
      </c>
      <c r="AH151" s="71">
        <v>531.80041241828997</v>
      </c>
      <c r="AJ151" s="70">
        <v>149</v>
      </c>
      <c r="AK151" s="70" t="s">
        <v>227</v>
      </c>
      <c r="AL151" s="71">
        <v>0</v>
      </c>
      <c r="AM151" s="71">
        <v>3.5066240416607002</v>
      </c>
      <c r="AN151" s="71">
        <v>2.4301517360204898</v>
      </c>
      <c r="AO151" s="71">
        <v>5.9367757776811896</v>
      </c>
      <c r="AQ151" s="70">
        <v>149</v>
      </c>
      <c r="AR151" s="70" t="s">
        <v>227</v>
      </c>
      <c r="AS151" s="71">
        <v>0</v>
      </c>
      <c r="AT151" s="71">
        <v>16.836950348438702</v>
      </c>
      <c r="AU151" s="71">
        <v>3.9714700281392501</v>
      </c>
      <c r="AV151" s="71">
        <v>20.808420376577999</v>
      </c>
      <c r="AX151" s="70">
        <v>149</v>
      </c>
      <c r="AY151" s="70" t="s">
        <v>227</v>
      </c>
      <c r="AZ151" s="71">
        <v>0</v>
      </c>
      <c r="BA151" s="71">
        <v>3.5066240416607002</v>
      </c>
      <c r="BB151" s="71">
        <v>2.4301517360204898</v>
      </c>
      <c r="BC151" s="71">
        <v>5.9367757776811896</v>
      </c>
      <c r="BE151" s="70">
        <v>149</v>
      </c>
      <c r="BF151" s="70" t="s">
        <v>227</v>
      </c>
      <c r="BG151" s="71">
        <v>0</v>
      </c>
      <c r="BH151" s="71">
        <v>16.836950348438702</v>
      </c>
      <c r="BI151" s="71">
        <v>3.9714700281392501</v>
      </c>
      <c r="BJ151" s="71">
        <v>20.808420376577999</v>
      </c>
      <c r="BL151" s="70">
        <v>149</v>
      </c>
      <c r="BM151" s="70" t="s">
        <v>227</v>
      </c>
      <c r="BN151" s="71">
        <v>0</v>
      </c>
      <c r="BO151" s="71">
        <v>7.1406092102477601</v>
      </c>
      <c r="BP151" s="71">
        <v>4.9485669585238501</v>
      </c>
      <c r="BQ151" s="71">
        <v>12.0891761687716</v>
      </c>
      <c r="BS151" s="70">
        <v>149</v>
      </c>
      <c r="BT151" s="70" t="s">
        <v>227</v>
      </c>
      <c r="BU151" s="71">
        <v>0</v>
      </c>
      <c r="BV151" s="71">
        <v>23.3229345093877</v>
      </c>
      <c r="BW151" s="71">
        <v>6.4267541531680799</v>
      </c>
      <c r="BX151" s="71">
        <v>29.749688662555801</v>
      </c>
      <c r="BZ151" s="70">
        <v>149</v>
      </c>
      <c r="CA151" s="70" t="s">
        <v>227</v>
      </c>
      <c r="CB151" s="71">
        <v>0</v>
      </c>
      <c r="CC151" s="71">
        <v>49.723811803693501</v>
      </c>
      <c r="CD151" s="71">
        <v>9.8959343587397104</v>
      </c>
      <c r="CE151" s="71">
        <v>59.619746162433202</v>
      </c>
      <c r="CG151" s="70">
        <v>149</v>
      </c>
      <c r="CH151" s="70" t="s">
        <v>227</v>
      </c>
      <c r="CI151" s="71">
        <v>0</v>
      </c>
      <c r="CJ151" s="71">
        <v>79.607016142969499</v>
      </c>
      <c r="CK151" s="71">
        <v>20.384782812903399</v>
      </c>
      <c r="CL151" s="71">
        <v>99.991798955872895</v>
      </c>
      <c r="CN151" s="70">
        <v>149</v>
      </c>
      <c r="CO151" s="70" t="s">
        <v>227</v>
      </c>
      <c r="CP151" s="71">
        <v>0</v>
      </c>
      <c r="CQ151" s="71">
        <v>2.9577703339215899</v>
      </c>
      <c r="CR151" s="71">
        <v>2.04978652582481</v>
      </c>
      <c r="CS151" s="71">
        <v>5.0075568597464004</v>
      </c>
      <c r="CU151" s="70">
        <v>149</v>
      </c>
      <c r="CV151" s="70" t="s">
        <v>227</v>
      </c>
      <c r="CW151" s="71">
        <v>0</v>
      </c>
      <c r="CX151" s="71">
        <v>13.9121974900848</v>
      </c>
      <c r="CY151" s="71">
        <v>3.4030446400000001</v>
      </c>
      <c r="CZ151" s="71">
        <v>17.315242130084801</v>
      </c>
      <c r="DB151" s="70">
        <v>149</v>
      </c>
      <c r="DC151" s="70" t="s">
        <v>227</v>
      </c>
      <c r="DD151" s="71">
        <v>0</v>
      </c>
      <c r="DE151" s="71">
        <v>79.373245328347906</v>
      </c>
      <c r="DF151" s="71">
        <v>9.3701466804602802</v>
      </c>
      <c r="DG151" s="71">
        <v>88.7433920088082</v>
      </c>
      <c r="DI151" s="70">
        <v>149</v>
      </c>
      <c r="DJ151" s="70" t="s">
        <v>227</v>
      </c>
      <c r="DK151" s="71">
        <v>0</v>
      </c>
      <c r="DL151" s="71">
        <v>51.600729932358902</v>
      </c>
      <c r="DM151" s="71">
        <v>12.418667341159299</v>
      </c>
      <c r="DN151" s="71">
        <v>64.019397273518194</v>
      </c>
      <c r="DP151" s="70">
        <v>149</v>
      </c>
      <c r="DQ151" s="70" t="s">
        <v>227</v>
      </c>
      <c r="DR151" s="71">
        <v>0</v>
      </c>
      <c r="DS151" s="71">
        <v>8.0597768550335491</v>
      </c>
      <c r="DT151" s="71">
        <v>5.5855661980009801</v>
      </c>
      <c r="DU151" s="71">
        <v>13.6453430530345</v>
      </c>
      <c r="DW151" s="70">
        <v>149</v>
      </c>
      <c r="DX151" s="70" t="s">
        <v>227</v>
      </c>
      <c r="DY151" s="71">
        <v>0</v>
      </c>
      <c r="DZ151" s="71">
        <v>33.732036041794998</v>
      </c>
      <c r="EA151" s="71">
        <v>9.7454085873677805</v>
      </c>
      <c r="EB151" s="71">
        <v>43.477444629162697</v>
      </c>
    </row>
    <row r="152" spans="1:132" x14ac:dyDescent="0.35">
      <c r="A152" s="70">
        <v>150</v>
      </c>
      <c r="B152" s="70" t="s">
        <v>228</v>
      </c>
      <c r="C152" s="71">
        <v>0</v>
      </c>
      <c r="D152" s="71">
        <v>0</v>
      </c>
      <c r="E152" s="71">
        <v>0</v>
      </c>
      <c r="F152" s="71">
        <v>0</v>
      </c>
      <c r="H152" s="70">
        <v>150</v>
      </c>
      <c r="I152" s="70" t="s">
        <v>228</v>
      </c>
      <c r="J152" s="75">
        <v>0</v>
      </c>
      <c r="K152" s="71">
        <v>0</v>
      </c>
      <c r="L152" s="71">
        <v>0</v>
      </c>
      <c r="M152" s="71">
        <v>0</v>
      </c>
      <c r="O152" s="70">
        <v>150</v>
      </c>
      <c r="P152" s="70" t="s">
        <v>228</v>
      </c>
      <c r="Q152" s="75">
        <v>0</v>
      </c>
      <c r="R152" s="71">
        <v>0</v>
      </c>
      <c r="S152" s="71">
        <v>0</v>
      </c>
      <c r="T152" s="71">
        <v>0</v>
      </c>
      <c r="V152" s="70">
        <v>150</v>
      </c>
      <c r="W152" s="70" t="s">
        <v>228</v>
      </c>
      <c r="X152" s="71">
        <v>0</v>
      </c>
      <c r="Y152" s="71">
        <v>0</v>
      </c>
      <c r="Z152" s="71">
        <v>0</v>
      </c>
      <c r="AA152" s="71">
        <v>0</v>
      </c>
      <c r="AC152" s="70">
        <v>150</v>
      </c>
      <c r="AD152" s="70" t="s">
        <v>228</v>
      </c>
      <c r="AE152" s="71">
        <v>0</v>
      </c>
      <c r="AF152" s="71">
        <v>0</v>
      </c>
      <c r="AG152" s="71">
        <v>0</v>
      </c>
      <c r="AH152" s="71">
        <v>0</v>
      </c>
      <c r="AJ152" s="70">
        <v>150</v>
      </c>
      <c r="AK152" s="70" t="s">
        <v>228</v>
      </c>
      <c r="AL152" s="71">
        <v>0</v>
      </c>
      <c r="AM152" s="71">
        <v>0</v>
      </c>
      <c r="AN152" s="71">
        <v>0</v>
      </c>
      <c r="AO152" s="71">
        <v>0</v>
      </c>
      <c r="AQ152" s="70">
        <v>150</v>
      </c>
      <c r="AR152" s="70" t="s">
        <v>228</v>
      </c>
      <c r="AS152" s="71">
        <v>0</v>
      </c>
      <c r="AT152" s="71">
        <v>0</v>
      </c>
      <c r="AU152" s="71">
        <v>0</v>
      </c>
      <c r="AV152" s="71">
        <v>0</v>
      </c>
      <c r="AX152" s="70">
        <v>150</v>
      </c>
      <c r="AY152" s="70" t="s">
        <v>228</v>
      </c>
      <c r="AZ152" s="71">
        <v>0</v>
      </c>
      <c r="BA152" s="71">
        <v>0</v>
      </c>
      <c r="BB152" s="71">
        <v>0</v>
      </c>
      <c r="BC152" s="71">
        <v>0</v>
      </c>
      <c r="BE152" s="70">
        <v>150</v>
      </c>
      <c r="BF152" s="70" t="s">
        <v>228</v>
      </c>
      <c r="BG152" s="71">
        <v>0</v>
      </c>
      <c r="BH152" s="71">
        <v>0</v>
      </c>
      <c r="BI152" s="71">
        <v>0</v>
      </c>
      <c r="BJ152" s="71">
        <v>0</v>
      </c>
      <c r="BL152" s="70">
        <v>150</v>
      </c>
      <c r="BM152" s="70" t="s">
        <v>228</v>
      </c>
      <c r="BN152" s="71">
        <v>0</v>
      </c>
      <c r="BO152" s="71">
        <v>0</v>
      </c>
      <c r="BP152" s="71">
        <v>0</v>
      </c>
      <c r="BQ152" s="71">
        <v>0</v>
      </c>
      <c r="BS152" s="70">
        <v>150</v>
      </c>
      <c r="BT152" s="70" t="s">
        <v>228</v>
      </c>
      <c r="BU152" s="71">
        <v>0</v>
      </c>
      <c r="BV152" s="71">
        <v>0</v>
      </c>
      <c r="BW152" s="71">
        <v>0</v>
      </c>
      <c r="BX152" s="71">
        <v>0</v>
      </c>
      <c r="BZ152" s="70">
        <v>150</v>
      </c>
      <c r="CA152" s="70" t="s">
        <v>228</v>
      </c>
      <c r="CB152" s="71">
        <v>0</v>
      </c>
      <c r="CC152" s="71">
        <v>0</v>
      </c>
      <c r="CD152" s="71">
        <v>0</v>
      </c>
      <c r="CE152" s="71">
        <v>0</v>
      </c>
      <c r="CG152" s="70">
        <v>150</v>
      </c>
      <c r="CH152" s="70" t="s">
        <v>228</v>
      </c>
      <c r="CI152" s="71">
        <v>0</v>
      </c>
      <c r="CJ152" s="71">
        <v>0</v>
      </c>
      <c r="CK152" s="71">
        <v>0</v>
      </c>
      <c r="CL152" s="71">
        <v>0</v>
      </c>
      <c r="CN152" s="70">
        <v>150</v>
      </c>
      <c r="CO152" s="70" t="s">
        <v>228</v>
      </c>
      <c r="CP152" s="71">
        <v>0</v>
      </c>
      <c r="CQ152" s="71">
        <v>0</v>
      </c>
      <c r="CR152" s="71">
        <v>0</v>
      </c>
      <c r="CS152" s="71">
        <v>0</v>
      </c>
      <c r="CU152" s="70">
        <v>150</v>
      </c>
      <c r="CV152" s="70" t="s">
        <v>228</v>
      </c>
      <c r="CW152" s="71">
        <v>0</v>
      </c>
      <c r="CX152" s="71">
        <v>0</v>
      </c>
      <c r="CY152" s="71">
        <v>0</v>
      </c>
      <c r="CZ152" s="71">
        <v>0</v>
      </c>
      <c r="DB152" s="70">
        <v>150</v>
      </c>
      <c r="DC152" s="70" t="s">
        <v>228</v>
      </c>
      <c r="DD152" s="71">
        <v>0</v>
      </c>
      <c r="DE152" s="71">
        <v>0</v>
      </c>
      <c r="DF152" s="71">
        <v>0</v>
      </c>
      <c r="DG152" s="71">
        <v>0</v>
      </c>
      <c r="DI152" s="70">
        <v>150</v>
      </c>
      <c r="DJ152" s="70" t="s">
        <v>228</v>
      </c>
      <c r="DK152" s="71">
        <v>0</v>
      </c>
      <c r="DL152" s="71">
        <v>0</v>
      </c>
      <c r="DM152" s="71">
        <v>0</v>
      </c>
      <c r="DN152" s="71">
        <v>0</v>
      </c>
      <c r="DP152" s="70">
        <v>150</v>
      </c>
      <c r="DQ152" s="70" t="s">
        <v>228</v>
      </c>
      <c r="DR152" s="71">
        <v>0</v>
      </c>
      <c r="DS152" s="71">
        <v>0</v>
      </c>
      <c r="DT152" s="71">
        <v>0</v>
      </c>
      <c r="DU152" s="71">
        <v>0</v>
      </c>
      <c r="DW152" s="70">
        <v>150</v>
      </c>
      <c r="DX152" s="70" t="s">
        <v>228</v>
      </c>
      <c r="DY152" s="71">
        <v>0</v>
      </c>
      <c r="DZ152" s="71">
        <v>0</v>
      </c>
      <c r="EA152" s="71">
        <v>0</v>
      </c>
      <c r="EB152" s="71">
        <v>0</v>
      </c>
    </row>
    <row r="153" spans="1:132" x14ac:dyDescent="0.35">
      <c r="A153" s="70">
        <v>151</v>
      </c>
      <c r="B153" s="70" t="s">
        <v>229</v>
      </c>
      <c r="C153" s="71">
        <v>0</v>
      </c>
      <c r="D153" s="71">
        <v>0</v>
      </c>
      <c r="E153" s="71">
        <v>0</v>
      </c>
      <c r="F153" s="71">
        <v>0</v>
      </c>
      <c r="H153" s="70">
        <v>151</v>
      </c>
      <c r="I153" s="70" t="s">
        <v>229</v>
      </c>
      <c r="J153" s="75">
        <v>0</v>
      </c>
      <c r="K153" s="71">
        <v>0</v>
      </c>
      <c r="L153" s="71">
        <v>0</v>
      </c>
      <c r="M153" s="71">
        <v>0</v>
      </c>
      <c r="O153" s="70">
        <v>151</v>
      </c>
      <c r="P153" s="70" t="s">
        <v>229</v>
      </c>
      <c r="Q153" s="75">
        <v>0</v>
      </c>
      <c r="R153" s="71">
        <v>0</v>
      </c>
      <c r="S153" s="71">
        <v>0</v>
      </c>
      <c r="T153" s="71">
        <v>0</v>
      </c>
      <c r="V153" s="70">
        <v>151</v>
      </c>
      <c r="W153" s="70" t="s">
        <v>229</v>
      </c>
      <c r="X153" s="71">
        <v>0</v>
      </c>
      <c r="Y153" s="71">
        <v>0</v>
      </c>
      <c r="Z153" s="71">
        <v>0</v>
      </c>
      <c r="AA153" s="71">
        <v>0</v>
      </c>
      <c r="AC153" s="70">
        <v>151</v>
      </c>
      <c r="AD153" s="70" t="s">
        <v>229</v>
      </c>
      <c r="AE153" s="71">
        <v>0</v>
      </c>
      <c r="AF153" s="71">
        <v>0</v>
      </c>
      <c r="AG153" s="71">
        <v>0</v>
      </c>
      <c r="AH153" s="71">
        <v>0</v>
      </c>
      <c r="AJ153" s="70">
        <v>151</v>
      </c>
      <c r="AK153" s="70" t="s">
        <v>229</v>
      </c>
      <c r="AL153" s="71">
        <v>0</v>
      </c>
      <c r="AM153" s="71">
        <v>0</v>
      </c>
      <c r="AN153" s="71">
        <v>0</v>
      </c>
      <c r="AO153" s="71">
        <v>0</v>
      </c>
      <c r="AQ153" s="70">
        <v>151</v>
      </c>
      <c r="AR153" s="70" t="s">
        <v>229</v>
      </c>
      <c r="AS153" s="71">
        <v>0</v>
      </c>
      <c r="AT153" s="71">
        <v>0</v>
      </c>
      <c r="AU153" s="71">
        <v>0</v>
      </c>
      <c r="AV153" s="71">
        <v>0</v>
      </c>
      <c r="AX153" s="70">
        <v>151</v>
      </c>
      <c r="AY153" s="70" t="s">
        <v>229</v>
      </c>
      <c r="AZ153" s="71">
        <v>0</v>
      </c>
      <c r="BA153" s="71">
        <v>0</v>
      </c>
      <c r="BB153" s="71">
        <v>0</v>
      </c>
      <c r="BC153" s="71">
        <v>0</v>
      </c>
      <c r="BE153" s="70">
        <v>151</v>
      </c>
      <c r="BF153" s="70" t="s">
        <v>229</v>
      </c>
      <c r="BG153" s="71">
        <v>0</v>
      </c>
      <c r="BH153" s="71">
        <v>0</v>
      </c>
      <c r="BI153" s="71">
        <v>0</v>
      </c>
      <c r="BJ153" s="71">
        <v>0</v>
      </c>
      <c r="BL153" s="70">
        <v>151</v>
      </c>
      <c r="BM153" s="70" t="s">
        <v>229</v>
      </c>
      <c r="BN153" s="71">
        <v>0</v>
      </c>
      <c r="BO153" s="71">
        <v>0</v>
      </c>
      <c r="BP153" s="71">
        <v>0</v>
      </c>
      <c r="BQ153" s="71">
        <v>0</v>
      </c>
      <c r="BS153" s="70">
        <v>151</v>
      </c>
      <c r="BT153" s="70" t="s">
        <v>229</v>
      </c>
      <c r="BU153" s="71">
        <v>0</v>
      </c>
      <c r="BV153" s="71">
        <v>0</v>
      </c>
      <c r="BW153" s="71">
        <v>0</v>
      </c>
      <c r="BX153" s="71">
        <v>0</v>
      </c>
      <c r="BZ153" s="70">
        <v>151</v>
      </c>
      <c r="CA153" s="70" t="s">
        <v>229</v>
      </c>
      <c r="CB153" s="71">
        <v>0</v>
      </c>
      <c r="CC153" s="71">
        <v>0</v>
      </c>
      <c r="CD153" s="71">
        <v>0</v>
      </c>
      <c r="CE153" s="71">
        <v>0</v>
      </c>
      <c r="CG153" s="70">
        <v>151</v>
      </c>
      <c r="CH153" s="70" t="s">
        <v>229</v>
      </c>
      <c r="CI153" s="71">
        <v>0</v>
      </c>
      <c r="CJ153" s="71">
        <v>0</v>
      </c>
      <c r="CK153" s="71">
        <v>0</v>
      </c>
      <c r="CL153" s="71">
        <v>0</v>
      </c>
      <c r="CN153" s="70">
        <v>151</v>
      </c>
      <c r="CO153" s="70" t="s">
        <v>229</v>
      </c>
      <c r="CP153" s="71">
        <v>0</v>
      </c>
      <c r="CQ153" s="71">
        <v>0</v>
      </c>
      <c r="CR153" s="71">
        <v>0</v>
      </c>
      <c r="CS153" s="71">
        <v>0</v>
      </c>
      <c r="CU153" s="70">
        <v>151</v>
      </c>
      <c r="CV153" s="70" t="s">
        <v>229</v>
      </c>
      <c r="CW153" s="71">
        <v>0</v>
      </c>
      <c r="CX153" s="71">
        <v>0</v>
      </c>
      <c r="CY153" s="71">
        <v>0</v>
      </c>
      <c r="CZ153" s="71">
        <v>0</v>
      </c>
      <c r="DB153" s="70">
        <v>151</v>
      </c>
      <c r="DC153" s="70" t="s">
        <v>229</v>
      </c>
      <c r="DD153" s="71">
        <v>0</v>
      </c>
      <c r="DE153" s="71">
        <v>0</v>
      </c>
      <c r="DF153" s="71">
        <v>0</v>
      </c>
      <c r="DG153" s="71">
        <v>0</v>
      </c>
      <c r="DI153" s="70">
        <v>151</v>
      </c>
      <c r="DJ153" s="70" t="s">
        <v>229</v>
      </c>
      <c r="DK153" s="71">
        <v>0</v>
      </c>
      <c r="DL153" s="71">
        <v>0</v>
      </c>
      <c r="DM153" s="71">
        <v>0</v>
      </c>
      <c r="DN153" s="71">
        <v>0</v>
      </c>
      <c r="DP153" s="70">
        <v>151</v>
      </c>
      <c r="DQ153" s="70" t="s">
        <v>229</v>
      </c>
      <c r="DR153" s="71">
        <v>0</v>
      </c>
      <c r="DS153" s="71">
        <v>0</v>
      </c>
      <c r="DT153" s="71">
        <v>0</v>
      </c>
      <c r="DU153" s="71">
        <v>0</v>
      </c>
      <c r="DW153" s="70">
        <v>151</v>
      </c>
      <c r="DX153" s="70" t="s">
        <v>229</v>
      </c>
      <c r="DY153" s="71">
        <v>0</v>
      </c>
      <c r="DZ153" s="71">
        <v>0</v>
      </c>
      <c r="EA153" s="71">
        <v>0</v>
      </c>
      <c r="EB153" s="71">
        <v>0</v>
      </c>
    </row>
    <row r="154" spans="1:132" x14ac:dyDescent="0.35">
      <c r="A154" s="70">
        <v>152</v>
      </c>
      <c r="B154" s="70" t="s">
        <v>230</v>
      </c>
      <c r="C154" s="71">
        <v>0</v>
      </c>
      <c r="D154" s="71">
        <v>0</v>
      </c>
      <c r="E154" s="71">
        <v>0</v>
      </c>
      <c r="F154" s="71">
        <v>0</v>
      </c>
      <c r="H154" s="70">
        <v>152</v>
      </c>
      <c r="I154" s="70" t="s">
        <v>230</v>
      </c>
      <c r="J154" s="75">
        <v>0</v>
      </c>
      <c r="K154" s="71">
        <v>0</v>
      </c>
      <c r="L154" s="71">
        <v>0</v>
      </c>
      <c r="M154" s="71">
        <v>0</v>
      </c>
      <c r="O154" s="70">
        <v>152</v>
      </c>
      <c r="P154" s="70" t="s">
        <v>230</v>
      </c>
      <c r="Q154" s="75">
        <v>0</v>
      </c>
      <c r="R154" s="71">
        <v>0</v>
      </c>
      <c r="S154" s="71">
        <v>0</v>
      </c>
      <c r="T154" s="71">
        <v>0</v>
      </c>
      <c r="V154" s="70">
        <v>152</v>
      </c>
      <c r="W154" s="70" t="s">
        <v>230</v>
      </c>
      <c r="X154" s="71">
        <v>0</v>
      </c>
      <c r="Y154" s="71">
        <v>0</v>
      </c>
      <c r="Z154" s="71">
        <v>0</v>
      </c>
      <c r="AA154" s="71">
        <v>0</v>
      </c>
      <c r="AC154" s="70">
        <v>152</v>
      </c>
      <c r="AD154" s="70" t="s">
        <v>230</v>
      </c>
      <c r="AE154" s="71">
        <v>0</v>
      </c>
      <c r="AF154" s="71">
        <v>0</v>
      </c>
      <c r="AG154" s="71">
        <v>0</v>
      </c>
      <c r="AH154" s="71">
        <v>0</v>
      </c>
      <c r="AJ154" s="70">
        <v>152</v>
      </c>
      <c r="AK154" s="70" t="s">
        <v>230</v>
      </c>
      <c r="AL154" s="71">
        <v>0</v>
      </c>
      <c r="AM154" s="71">
        <v>0</v>
      </c>
      <c r="AN154" s="71">
        <v>0</v>
      </c>
      <c r="AO154" s="71">
        <v>0</v>
      </c>
      <c r="AQ154" s="70">
        <v>152</v>
      </c>
      <c r="AR154" s="70" t="s">
        <v>230</v>
      </c>
      <c r="AS154" s="71">
        <v>0</v>
      </c>
      <c r="AT154" s="71">
        <v>0</v>
      </c>
      <c r="AU154" s="71">
        <v>0</v>
      </c>
      <c r="AV154" s="71">
        <v>0</v>
      </c>
      <c r="AX154" s="70">
        <v>152</v>
      </c>
      <c r="AY154" s="70" t="s">
        <v>230</v>
      </c>
      <c r="AZ154" s="71">
        <v>0</v>
      </c>
      <c r="BA154" s="71">
        <v>0</v>
      </c>
      <c r="BB154" s="71">
        <v>0</v>
      </c>
      <c r="BC154" s="71">
        <v>0</v>
      </c>
      <c r="BE154" s="70">
        <v>152</v>
      </c>
      <c r="BF154" s="70" t="s">
        <v>230</v>
      </c>
      <c r="BG154" s="71">
        <v>0</v>
      </c>
      <c r="BH154" s="71">
        <v>0</v>
      </c>
      <c r="BI154" s="71">
        <v>0</v>
      </c>
      <c r="BJ154" s="71">
        <v>0</v>
      </c>
      <c r="BL154" s="70">
        <v>152</v>
      </c>
      <c r="BM154" s="70" t="s">
        <v>230</v>
      </c>
      <c r="BN154" s="71">
        <v>0</v>
      </c>
      <c r="BO154" s="71">
        <v>0</v>
      </c>
      <c r="BP154" s="71">
        <v>0</v>
      </c>
      <c r="BQ154" s="71">
        <v>0</v>
      </c>
      <c r="BS154" s="70">
        <v>152</v>
      </c>
      <c r="BT154" s="70" t="s">
        <v>230</v>
      </c>
      <c r="BU154" s="71">
        <v>0</v>
      </c>
      <c r="BV154" s="71">
        <v>0</v>
      </c>
      <c r="BW154" s="71">
        <v>0</v>
      </c>
      <c r="BX154" s="71">
        <v>0</v>
      </c>
      <c r="BZ154" s="70">
        <v>152</v>
      </c>
      <c r="CA154" s="70" t="s">
        <v>230</v>
      </c>
      <c r="CB154" s="71">
        <v>0</v>
      </c>
      <c r="CC154" s="71">
        <v>0</v>
      </c>
      <c r="CD154" s="71">
        <v>0</v>
      </c>
      <c r="CE154" s="71">
        <v>0</v>
      </c>
      <c r="CG154" s="70">
        <v>152</v>
      </c>
      <c r="CH154" s="70" t="s">
        <v>230</v>
      </c>
      <c r="CI154" s="71">
        <v>0</v>
      </c>
      <c r="CJ154" s="71">
        <v>0</v>
      </c>
      <c r="CK154" s="71">
        <v>0</v>
      </c>
      <c r="CL154" s="71">
        <v>0</v>
      </c>
      <c r="CN154" s="70">
        <v>152</v>
      </c>
      <c r="CO154" s="70" t="s">
        <v>230</v>
      </c>
      <c r="CP154" s="71">
        <v>0</v>
      </c>
      <c r="CQ154" s="71">
        <v>0</v>
      </c>
      <c r="CR154" s="71">
        <v>0</v>
      </c>
      <c r="CS154" s="71">
        <v>0</v>
      </c>
      <c r="CU154" s="70">
        <v>152</v>
      </c>
      <c r="CV154" s="70" t="s">
        <v>230</v>
      </c>
      <c r="CW154" s="71">
        <v>0</v>
      </c>
      <c r="CX154" s="71">
        <v>0</v>
      </c>
      <c r="CY154" s="71">
        <v>0</v>
      </c>
      <c r="CZ154" s="71">
        <v>0</v>
      </c>
      <c r="DB154" s="70">
        <v>152</v>
      </c>
      <c r="DC154" s="70" t="s">
        <v>230</v>
      </c>
      <c r="DD154" s="71">
        <v>0</v>
      </c>
      <c r="DE154" s="71">
        <v>0</v>
      </c>
      <c r="DF154" s="71">
        <v>0</v>
      </c>
      <c r="DG154" s="71">
        <v>0</v>
      </c>
      <c r="DI154" s="70">
        <v>152</v>
      </c>
      <c r="DJ154" s="70" t="s">
        <v>230</v>
      </c>
      <c r="DK154" s="71">
        <v>0</v>
      </c>
      <c r="DL154" s="71">
        <v>0</v>
      </c>
      <c r="DM154" s="71">
        <v>0</v>
      </c>
      <c r="DN154" s="71">
        <v>0</v>
      </c>
      <c r="DP154" s="70">
        <v>152</v>
      </c>
      <c r="DQ154" s="70" t="s">
        <v>230</v>
      </c>
      <c r="DR154" s="71">
        <v>0</v>
      </c>
      <c r="DS154" s="71">
        <v>0</v>
      </c>
      <c r="DT154" s="71">
        <v>0</v>
      </c>
      <c r="DU154" s="71">
        <v>0</v>
      </c>
      <c r="DW154" s="70">
        <v>152</v>
      </c>
      <c r="DX154" s="70" t="s">
        <v>230</v>
      </c>
      <c r="DY154" s="71">
        <v>0</v>
      </c>
      <c r="DZ154" s="71">
        <v>0</v>
      </c>
      <c r="EA154" s="71">
        <v>0</v>
      </c>
      <c r="EB154" s="71">
        <v>0</v>
      </c>
    </row>
    <row r="155" spans="1:132" x14ac:dyDescent="0.35">
      <c r="A155" s="70">
        <v>153</v>
      </c>
      <c r="B155" s="70" t="s">
        <v>231</v>
      </c>
      <c r="C155" s="71">
        <v>0</v>
      </c>
      <c r="D155" s="71">
        <v>0</v>
      </c>
      <c r="E155" s="71">
        <v>0</v>
      </c>
      <c r="F155" s="71">
        <v>0</v>
      </c>
      <c r="H155" s="70">
        <v>153</v>
      </c>
      <c r="I155" s="70" t="s">
        <v>231</v>
      </c>
      <c r="J155" s="75">
        <v>0</v>
      </c>
      <c r="K155" s="71">
        <v>0</v>
      </c>
      <c r="L155" s="71">
        <v>0</v>
      </c>
      <c r="M155" s="71">
        <v>0</v>
      </c>
      <c r="O155" s="70">
        <v>153</v>
      </c>
      <c r="P155" s="70" t="s">
        <v>231</v>
      </c>
      <c r="Q155" s="75">
        <v>0</v>
      </c>
      <c r="R155" s="71">
        <v>0</v>
      </c>
      <c r="S155" s="71">
        <v>0</v>
      </c>
      <c r="T155" s="71">
        <v>0</v>
      </c>
      <c r="V155" s="70">
        <v>153</v>
      </c>
      <c r="W155" s="70" t="s">
        <v>231</v>
      </c>
      <c r="X155" s="71">
        <v>0</v>
      </c>
      <c r="Y155" s="71">
        <v>0</v>
      </c>
      <c r="Z155" s="71">
        <v>0</v>
      </c>
      <c r="AA155" s="71">
        <v>0</v>
      </c>
      <c r="AC155" s="70">
        <v>153</v>
      </c>
      <c r="AD155" s="70" t="s">
        <v>231</v>
      </c>
      <c r="AE155" s="71">
        <v>0</v>
      </c>
      <c r="AF155" s="71">
        <v>0</v>
      </c>
      <c r="AG155" s="71">
        <v>0</v>
      </c>
      <c r="AH155" s="71">
        <v>0</v>
      </c>
      <c r="AJ155" s="70">
        <v>153</v>
      </c>
      <c r="AK155" s="70" t="s">
        <v>231</v>
      </c>
      <c r="AL155" s="71">
        <v>0</v>
      </c>
      <c r="AM155" s="71">
        <v>0</v>
      </c>
      <c r="AN155" s="71">
        <v>0</v>
      </c>
      <c r="AO155" s="71">
        <v>0</v>
      </c>
      <c r="AQ155" s="70">
        <v>153</v>
      </c>
      <c r="AR155" s="70" t="s">
        <v>231</v>
      </c>
      <c r="AS155" s="71">
        <v>0</v>
      </c>
      <c r="AT155" s="71">
        <v>0</v>
      </c>
      <c r="AU155" s="71">
        <v>0</v>
      </c>
      <c r="AV155" s="71">
        <v>0</v>
      </c>
      <c r="AX155" s="70">
        <v>153</v>
      </c>
      <c r="AY155" s="70" t="s">
        <v>231</v>
      </c>
      <c r="AZ155" s="71">
        <v>0</v>
      </c>
      <c r="BA155" s="71">
        <v>0</v>
      </c>
      <c r="BB155" s="71">
        <v>0</v>
      </c>
      <c r="BC155" s="71">
        <v>0</v>
      </c>
      <c r="BE155" s="70">
        <v>153</v>
      </c>
      <c r="BF155" s="70" t="s">
        <v>231</v>
      </c>
      <c r="BG155" s="71">
        <v>0</v>
      </c>
      <c r="BH155" s="71">
        <v>0</v>
      </c>
      <c r="BI155" s="71">
        <v>0</v>
      </c>
      <c r="BJ155" s="71">
        <v>0</v>
      </c>
      <c r="BL155" s="70">
        <v>153</v>
      </c>
      <c r="BM155" s="70" t="s">
        <v>231</v>
      </c>
      <c r="BN155" s="71">
        <v>0</v>
      </c>
      <c r="BO155" s="71">
        <v>0</v>
      </c>
      <c r="BP155" s="71">
        <v>0</v>
      </c>
      <c r="BQ155" s="71">
        <v>0</v>
      </c>
      <c r="BS155" s="70">
        <v>153</v>
      </c>
      <c r="BT155" s="70" t="s">
        <v>231</v>
      </c>
      <c r="BU155" s="71">
        <v>0</v>
      </c>
      <c r="BV155" s="71">
        <v>0</v>
      </c>
      <c r="BW155" s="71">
        <v>0</v>
      </c>
      <c r="BX155" s="71">
        <v>0</v>
      </c>
      <c r="BZ155" s="70">
        <v>153</v>
      </c>
      <c r="CA155" s="70" t="s">
        <v>231</v>
      </c>
      <c r="CB155" s="71">
        <v>0</v>
      </c>
      <c r="CC155" s="71">
        <v>0</v>
      </c>
      <c r="CD155" s="71">
        <v>0</v>
      </c>
      <c r="CE155" s="71">
        <v>0</v>
      </c>
      <c r="CG155" s="70">
        <v>153</v>
      </c>
      <c r="CH155" s="70" t="s">
        <v>231</v>
      </c>
      <c r="CI155" s="71">
        <v>0</v>
      </c>
      <c r="CJ155" s="71">
        <v>0</v>
      </c>
      <c r="CK155" s="71">
        <v>0</v>
      </c>
      <c r="CL155" s="71">
        <v>0</v>
      </c>
      <c r="CN155" s="70">
        <v>153</v>
      </c>
      <c r="CO155" s="70" t="s">
        <v>231</v>
      </c>
      <c r="CP155" s="71">
        <v>0</v>
      </c>
      <c r="CQ155" s="71">
        <v>0</v>
      </c>
      <c r="CR155" s="71">
        <v>0</v>
      </c>
      <c r="CS155" s="71">
        <v>0</v>
      </c>
      <c r="CU155" s="70">
        <v>153</v>
      </c>
      <c r="CV155" s="70" t="s">
        <v>231</v>
      </c>
      <c r="CW155" s="71">
        <v>0</v>
      </c>
      <c r="CX155" s="71">
        <v>0</v>
      </c>
      <c r="CY155" s="71">
        <v>0</v>
      </c>
      <c r="CZ155" s="71">
        <v>0</v>
      </c>
      <c r="DB155" s="70">
        <v>153</v>
      </c>
      <c r="DC155" s="70" t="s">
        <v>231</v>
      </c>
      <c r="DD155" s="71">
        <v>0</v>
      </c>
      <c r="DE155" s="71">
        <v>0</v>
      </c>
      <c r="DF155" s="71">
        <v>0</v>
      </c>
      <c r="DG155" s="71">
        <v>0</v>
      </c>
      <c r="DI155" s="70">
        <v>153</v>
      </c>
      <c r="DJ155" s="70" t="s">
        <v>231</v>
      </c>
      <c r="DK155" s="71">
        <v>0</v>
      </c>
      <c r="DL155" s="71">
        <v>0</v>
      </c>
      <c r="DM155" s="71">
        <v>0</v>
      </c>
      <c r="DN155" s="71">
        <v>0</v>
      </c>
      <c r="DP155" s="70">
        <v>153</v>
      </c>
      <c r="DQ155" s="70" t="s">
        <v>231</v>
      </c>
      <c r="DR155" s="71">
        <v>0</v>
      </c>
      <c r="DS155" s="71">
        <v>0</v>
      </c>
      <c r="DT155" s="71">
        <v>0</v>
      </c>
      <c r="DU155" s="71">
        <v>0</v>
      </c>
      <c r="DW155" s="70">
        <v>153</v>
      </c>
      <c r="DX155" s="70" t="s">
        <v>231</v>
      </c>
      <c r="DY155" s="71">
        <v>0</v>
      </c>
      <c r="DZ155" s="71">
        <v>0</v>
      </c>
      <c r="EA155" s="71">
        <v>0</v>
      </c>
      <c r="EB155" s="71">
        <v>0</v>
      </c>
    </row>
    <row r="156" spans="1:132" x14ac:dyDescent="0.35">
      <c r="A156" s="70">
        <v>154</v>
      </c>
      <c r="B156" s="70" t="s">
        <v>232</v>
      </c>
      <c r="C156" s="71">
        <v>0</v>
      </c>
      <c r="D156" s="71">
        <v>3523.5262700427802</v>
      </c>
      <c r="E156" s="71">
        <v>2706.9096687275101</v>
      </c>
      <c r="F156" s="71">
        <v>6230.4359387702898</v>
      </c>
      <c r="H156" s="70">
        <v>154</v>
      </c>
      <c r="I156" s="70" t="s">
        <v>232</v>
      </c>
      <c r="J156" s="75">
        <v>0</v>
      </c>
      <c r="K156" s="71">
        <v>63639.664169968397</v>
      </c>
      <c r="L156" s="71">
        <v>48695.256469735898</v>
      </c>
      <c r="M156" s="71">
        <v>112334.920639704</v>
      </c>
      <c r="O156" s="70">
        <v>154</v>
      </c>
      <c r="P156" s="70" t="s">
        <v>232</v>
      </c>
      <c r="Q156" s="75">
        <v>0</v>
      </c>
      <c r="R156" s="71">
        <v>387379.31793573301</v>
      </c>
      <c r="S156" s="71">
        <v>91097.682684252097</v>
      </c>
      <c r="T156" s="71">
        <v>478477.00061998499</v>
      </c>
      <c r="V156" s="70">
        <v>154</v>
      </c>
      <c r="W156" s="70" t="s">
        <v>232</v>
      </c>
      <c r="X156" s="71">
        <v>0</v>
      </c>
      <c r="Y156" s="71">
        <v>49373.995357595799</v>
      </c>
      <c r="Z156" s="71">
        <v>31046.930458144099</v>
      </c>
      <c r="AA156" s="71">
        <v>80420.925815739902</v>
      </c>
      <c r="AC156" s="70">
        <v>154</v>
      </c>
      <c r="AD156" s="70" t="s">
        <v>232</v>
      </c>
      <c r="AE156" s="71">
        <v>0</v>
      </c>
      <c r="AF156" s="71">
        <v>80147.309855576998</v>
      </c>
      <c r="AG156" s="71">
        <v>16628.239365981601</v>
      </c>
      <c r="AH156" s="71">
        <v>96775.5492215587</v>
      </c>
      <c r="AJ156" s="70">
        <v>154</v>
      </c>
      <c r="AK156" s="70" t="s">
        <v>232</v>
      </c>
      <c r="AL156" s="71">
        <v>0</v>
      </c>
      <c r="AM156" s="71">
        <v>329.75543598009199</v>
      </c>
      <c r="AN156" s="71">
        <v>297.75421217776301</v>
      </c>
      <c r="AO156" s="71">
        <v>627.50964815785403</v>
      </c>
      <c r="AQ156" s="70">
        <v>154</v>
      </c>
      <c r="AR156" s="70" t="s">
        <v>232</v>
      </c>
      <c r="AS156" s="71">
        <v>0</v>
      </c>
      <c r="AT156" s="71">
        <v>4556.0710222401203</v>
      </c>
      <c r="AU156" s="71">
        <v>486.60187121381801</v>
      </c>
      <c r="AV156" s="71">
        <v>5042.6728934539397</v>
      </c>
      <c r="AX156" s="70">
        <v>154</v>
      </c>
      <c r="AY156" s="70" t="s">
        <v>232</v>
      </c>
      <c r="AZ156" s="71">
        <v>0</v>
      </c>
      <c r="BA156" s="71">
        <v>329.75543598009199</v>
      </c>
      <c r="BB156" s="71">
        <v>297.75421217776301</v>
      </c>
      <c r="BC156" s="71">
        <v>627.50964815785403</v>
      </c>
      <c r="BE156" s="70">
        <v>154</v>
      </c>
      <c r="BF156" s="70" t="s">
        <v>232</v>
      </c>
      <c r="BG156" s="71">
        <v>0</v>
      </c>
      <c r="BH156" s="71">
        <v>4556.0710222401203</v>
      </c>
      <c r="BI156" s="71">
        <v>486.60187121381801</v>
      </c>
      <c r="BJ156" s="71">
        <v>5042.6728934539397</v>
      </c>
      <c r="BL156" s="70">
        <v>154</v>
      </c>
      <c r="BM156" s="70" t="s">
        <v>232</v>
      </c>
      <c r="BN156" s="71">
        <v>0</v>
      </c>
      <c r="BO156" s="71">
        <v>671.48764033841803</v>
      </c>
      <c r="BP156" s="71">
        <v>606.32290334143704</v>
      </c>
      <c r="BQ156" s="71">
        <v>1277.8105436798601</v>
      </c>
      <c r="BS156" s="70">
        <v>154</v>
      </c>
      <c r="BT156" s="70" t="s">
        <v>232</v>
      </c>
      <c r="BU156" s="71">
        <v>0</v>
      </c>
      <c r="BV156" s="71">
        <v>6262.8340501385601</v>
      </c>
      <c r="BW156" s="71">
        <v>787.63225791024001</v>
      </c>
      <c r="BX156" s="71">
        <v>7050.4663080487999</v>
      </c>
      <c r="BZ156" s="70">
        <v>154</v>
      </c>
      <c r="CA156" s="70" t="s">
        <v>232</v>
      </c>
      <c r="CB156" s="71">
        <v>0</v>
      </c>
      <c r="CC156" s="71">
        <v>1683.2976004587799</v>
      </c>
      <c r="CD156" s="71">
        <v>1212.08225889286</v>
      </c>
      <c r="CE156" s="71">
        <v>2895.3798593516399</v>
      </c>
      <c r="CG156" s="70">
        <v>154</v>
      </c>
      <c r="CH156" s="70" t="s">
        <v>232</v>
      </c>
      <c r="CI156" s="71">
        <v>0</v>
      </c>
      <c r="CJ156" s="71">
        <v>9900.6050049954192</v>
      </c>
      <c r="CK156" s="71">
        <v>2499.3860807832898</v>
      </c>
      <c r="CL156" s="71">
        <v>12399.9910857787</v>
      </c>
      <c r="CN156" s="70">
        <v>154</v>
      </c>
      <c r="CO156" s="70" t="s">
        <v>232</v>
      </c>
      <c r="CP156" s="71">
        <v>0</v>
      </c>
      <c r="CQ156" s="71">
        <v>278.142405459977</v>
      </c>
      <c r="CR156" s="71">
        <v>251.149985033039</v>
      </c>
      <c r="CS156" s="71">
        <v>529.29239049301702</v>
      </c>
      <c r="CU156" s="70">
        <v>154</v>
      </c>
      <c r="CV156" s="70" t="s">
        <v>232</v>
      </c>
      <c r="CW156" s="71">
        <v>0</v>
      </c>
      <c r="CX156" s="71">
        <v>3690.6165584165201</v>
      </c>
      <c r="CY156" s="71">
        <v>416.98341563589997</v>
      </c>
      <c r="CZ156" s="71">
        <v>4107.5999740524203</v>
      </c>
      <c r="DB156" s="70">
        <v>154</v>
      </c>
      <c r="DC156" s="70" t="s">
        <v>232</v>
      </c>
      <c r="DD156" s="71">
        <v>0</v>
      </c>
      <c r="DE156" s="71">
        <v>1502.89006472141</v>
      </c>
      <c r="DF156" s="71">
        <v>1147.1137166400899</v>
      </c>
      <c r="DG156" s="71">
        <v>2650.0037813614899</v>
      </c>
      <c r="DI156" s="70">
        <v>154</v>
      </c>
      <c r="DJ156" s="70" t="s">
        <v>232</v>
      </c>
      <c r="DK156" s="71">
        <v>0</v>
      </c>
      <c r="DL156" s="71">
        <v>13935.968242487699</v>
      </c>
      <c r="DM156" s="71">
        <v>1521.5778155456801</v>
      </c>
      <c r="DN156" s="71">
        <v>15457.5460580334</v>
      </c>
      <c r="DP156" s="70">
        <v>154</v>
      </c>
      <c r="DQ156" s="70" t="s">
        <v>232</v>
      </c>
      <c r="DR156" s="71">
        <v>0</v>
      </c>
      <c r="DS156" s="71">
        <v>757.92420263997303</v>
      </c>
      <c r="DT156" s="71">
        <v>684.37120127156504</v>
      </c>
      <c r="DU156" s="71">
        <v>1442.29540391154</v>
      </c>
      <c r="DW156" s="70">
        <v>154</v>
      </c>
      <c r="DX156" s="70" t="s">
        <v>232</v>
      </c>
      <c r="DY156" s="71">
        <v>0</v>
      </c>
      <c r="DZ156" s="71">
        <v>8271.6336145431796</v>
      </c>
      <c r="EA156" s="71">
        <v>1194.2736922363699</v>
      </c>
      <c r="EB156" s="71">
        <v>9465.9073067795507</v>
      </c>
    </row>
    <row r="157" spans="1:132" x14ac:dyDescent="0.35">
      <c r="A157" s="70">
        <v>155</v>
      </c>
      <c r="B157" s="70" t="s">
        <v>233</v>
      </c>
      <c r="C157" s="71">
        <v>0</v>
      </c>
      <c r="D157" s="71">
        <v>9.1121429271438394</v>
      </c>
      <c r="E157" s="71">
        <v>6.3743181853208801</v>
      </c>
      <c r="F157" s="71">
        <v>15.486461112464699</v>
      </c>
      <c r="H157" s="70">
        <v>155</v>
      </c>
      <c r="I157" s="70" t="s">
        <v>233</v>
      </c>
      <c r="J157" s="75">
        <v>0</v>
      </c>
      <c r="K157" s="71">
        <v>159.25572904173899</v>
      </c>
      <c r="L157" s="71">
        <v>114.64809224405001</v>
      </c>
      <c r="M157" s="71">
        <v>273.90382128579</v>
      </c>
      <c r="O157" s="70">
        <v>155</v>
      </c>
      <c r="P157" s="70" t="s">
        <v>233</v>
      </c>
      <c r="Q157" s="75">
        <v>0</v>
      </c>
      <c r="R157" s="71">
        <v>1450.0702326246901</v>
      </c>
      <c r="S157" s="71">
        <v>214.39225259571799</v>
      </c>
      <c r="T157" s="71">
        <v>1664.4624852204099</v>
      </c>
      <c r="V157" s="70">
        <v>155</v>
      </c>
      <c r="W157" s="70" t="s">
        <v>233</v>
      </c>
      <c r="X157" s="71">
        <v>0</v>
      </c>
      <c r="Y157" s="71">
        <v>117.36120550115</v>
      </c>
      <c r="Z157" s="71">
        <v>73.106885090889307</v>
      </c>
      <c r="AA157" s="71">
        <v>190.468090592039</v>
      </c>
      <c r="AC157" s="70">
        <v>155</v>
      </c>
      <c r="AD157" s="70" t="s">
        <v>233</v>
      </c>
      <c r="AE157" s="71">
        <v>0</v>
      </c>
      <c r="AF157" s="71">
        <v>182.54753312755801</v>
      </c>
      <c r="AG157" s="71">
        <v>39.130131144648999</v>
      </c>
      <c r="AH157" s="71">
        <v>221.67766427220701</v>
      </c>
      <c r="AJ157" s="70">
        <v>155</v>
      </c>
      <c r="AK157" s="70" t="s">
        <v>233</v>
      </c>
      <c r="AL157" s="71">
        <v>0</v>
      </c>
      <c r="AM157" s="71">
        <v>0.86064659646809205</v>
      </c>
      <c r="AN157" s="71">
        <v>0.70094476455366606</v>
      </c>
      <c r="AO157" s="71">
        <v>1.56159136102176</v>
      </c>
      <c r="AQ157" s="70">
        <v>155</v>
      </c>
      <c r="AR157" s="70" t="s">
        <v>233</v>
      </c>
      <c r="AS157" s="71">
        <v>0</v>
      </c>
      <c r="AT157" s="71">
        <v>8.3155370782559999</v>
      </c>
      <c r="AU157" s="71">
        <v>1.14551479663707</v>
      </c>
      <c r="AV157" s="71">
        <v>9.4610518748930694</v>
      </c>
      <c r="AX157" s="70">
        <v>155</v>
      </c>
      <c r="AY157" s="70" t="s">
        <v>233</v>
      </c>
      <c r="AZ157" s="71">
        <v>0</v>
      </c>
      <c r="BA157" s="71">
        <v>0.86064659646809205</v>
      </c>
      <c r="BB157" s="71">
        <v>0.70094476455366606</v>
      </c>
      <c r="BC157" s="71">
        <v>1.56159136102176</v>
      </c>
      <c r="BE157" s="70">
        <v>155</v>
      </c>
      <c r="BF157" s="70" t="s">
        <v>233</v>
      </c>
      <c r="BG157" s="71">
        <v>0</v>
      </c>
      <c r="BH157" s="71">
        <v>8.3155370782559999</v>
      </c>
      <c r="BI157" s="71">
        <v>1.14551479663707</v>
      </c>
      <c r="BJ157" s="71">
        <v>9.4610518748930694</v>
      </c>
      <c r="BL157" s="70">
        <v>155</v>
      </c>
      <c r="BM157" s="70" t="s">
        <v>233</v>
      </c>
      <c r="BN157" s="71">
        <v>0</v>
      </c>
      <c r="BO157" s="71">
        <v>1.7525520102799399</v>
      </c>
      <c r="BP157" s="71">
        <v>1.42734795124386</v>
      </c>
      <c r="BQ157" s="71">
        <v>3.1798999615237999</v>
      </c>
      <c r="BS157" s="70">
        <v>155</v>
      </c>
      <c r="BT157" s="70" t="s">
        <v>233</v>
      </c>
      <c r="BU157" s="71">
        <v>0</v>
      </c>
      <c r="BV157" s="71">
        <v>11.6062416220858</v>
      </c>
      <c r="BW157" s="71">
        <v>1.8539342698111601</v>
      </c>
      <c r="BX157" s="71">
        <v>13.460175891896901</v>
      </c>
      <c r="BZ157" s="70">
        <v>155</v>
      </c>
      <c r="CA157" s="70" t="s">
        <v>233</v>
      </c>
      <c r="CB157" s="71">
        <v>0</v>
      </c>
      <c r="CC157" s="71">
        <v>4.1531479658313399</v>
      </c>
      <c r="CD157" s="71">
        <v>2.8538724317378898</v>
      </c>
      <c r="CE157" s="71">
        <v>7.0070203975692298</v>
      </c>
      <c r="CG157" s="70">
        <v>155</v>
      </c>
      <c r="CH157" s="70" t="s">
        <v>233</v>
      </c>
      <c r="CI157" s="71">
        <v>0</v>
      </c>
      <c r="CJ157" s="71">
        <v>20.529222403331499</v>
      </c>
      <c r="CK157" s="71">
        <v>5.8817142398604902</v>
      </c>
      <c r="CL157" s="71">
        <v>26.410936643191899</v>
      </c>
      <c r="CN157" s="70">
        <v>155</v>
      </c>
      <c r="CO157" s="70" t="s">
        <v>233</v>
      </c>
      <c r="CP157" s="71">
        <v>0</v>
      </c>
      <c r="CQ157" s="71">
        <v>0.72593894890948696</v>
      </c>
      <c r="CR157" s="71">
        <v>0.59123350712345601</v>
      </c>
      <c r="CS157" s="71">
        <v>1.3171724560329401</v>
      </c>
      <c r="CU157" s="70">
        <v>155</v>
      </c>
      <c r="CV157" s="70" t="s">
        <v>233</v>
      </c>
      <c r="CW157" s="71">
        <v>0</v>
      </c>
      <c r="CX157" s="71">
        <v>6.7416981619518497</v>
      </c>
      <c r="CY157" s="71">
        <v>0.98159200008271996</v>
      </c>
      <c r="CZ157" s="71">
        <v>7.7232901620345702</v>
      </c>
      <c r="DB157" s="70">
        <v>155</v>
      </c>
      <c r="DC157" s="70" t="s">
        <v>233</v>
      </c>
      <c r="DD157" s="71">
        <v>0</v>
      </c>
      <c r="DE157" s="71">
        <v>3.6399104409161498</v>
      </c>
      <c r="DF157" s="71">
        <v>2.7015896751270398</v>
      </c>
      <c r="DG157" s="71">
        <v>6.3415001160431999</v>
      </c>
      <c r="DI157" s="70">
        <v>155</v>
      </c>
      <c r="DJ157" s="70" t="s">
        <v>233</v>
      </c>
      <c r="DK157" s="71">
        <v>0</v>
      </c>
      <c r="DL157" s="71">
        <v>25.422837053131801</v>
      </c>
      <c r="DM157" s="71">
        <v>3.5819770212615598</v>
      </c>
      <c r="DN157" s="71">
        <v>29.004814074393298</v>
      </c>
      <c r="DP157" s="70">
        <v>155</v>
      </c>
      <c r="DQ157" s="70" t="s">
        <v>233</v>
      </c>
      <c r="DR157" s="71">
        <v>0</v>
      </c>
      <c r="DS157" s="71">
        <v>1.9781474820699101</v>
      </c>
      <c r="DT157" s="71">
        <v>1.6110818618956</v>
      </c>
      <c r="DU157" s="71">
        <v>3.5892293439655099</v>
      </c>
      <c r="DW157" s="70">
        <v>155</v>
      </c>
      <c r="DX157" s="70" t="s">
        <v>233</v>
      </c>
      <c r="DY157" s="71">
        <v>0</v>
      </c>
      <c r="DZ157" s="71">
        <v>19.289743501800999</v>
      </c>
      <c r="EA157" s="71">
        <v>2.8111826620287199</v>
      </c>
      <c r="EB157" s="71">
        <v>22.100926163829701</v>
      </c>
    </row>
    <row r="158" spans="1:132" x14ac:dyDescent="0.35">
      <c r="A158" s="70">
        <v>156</v>
      </c>
      <c r="B158" s="70" t="s">
        <v>234</v>
      </c>
      <c r="C158" s="71">
        <v>0</v>
      </c>
      <c r="D158" s="71">
        <v>0</v>
      </c>
      <c r="E158" s="71">
        <v>0</v>
      </c>
      <c r="F158" s="71">
        <v>0</v>
      </c>
      <c r="H158" s="70">
        <v>156</v>
      </c>
      <c r="I158" s="70" t="s">
        <v>234</v>
      </c>
      <c r="J158" s="75">
        <v>0</v>
      </c>
      <c r="K158" s="71">
        <v>0</v>
      </c>
      <c r="L158" s="71">
        <v>0</v>
      </c>
      <c r="M158" s="71">
        <v>0</v>
      </c>
      <c r="O158" s="70">
        <v>156</v>
      </c>
      <c r="P158" s="70" t="s">
        <v>234</v>
      </c>
      <c r="Q158" s="75">
        <v>0</v>
      </c>
      <c r="R158" s="71">
        <v>0</v>
      </c>
      <c r="S158" s="71">
        <v>0</v>
      </c>
      <c r="T158" s="71">
        <v>0</v>
      </c>
      <c r="V158" s="70">
        <v>156</v>
      </c>
      <c r="W158" s="70" t="s">
        <v>234</v>
      </c>
      <c r="X158" s="71">
        <v>0</v>
      </c>
      <c r="Y158" s="71">
        <v>0</v>
      </c>
      <c r="Z158" s="71">
        <v>0</v>
      </c>
      <c r="AA158" s="71">
        <v>0</v>
      </c>
      <c r="AC158" s="70">
        <v>156</v>
      </c>
      <c r="AD158" s="70" t="s">
        <v>234</v>
      </c>
      <c r="AE158" s="71">
        <v>0</v>
      </c>
      <c r="AF158" s="71">
        <v>0</v>
      </c>
      <c r="AG158" s="71">
        <v>0</v>
      </c>
      <c r="AH158" s="71">
        <v>0</v>
      </c>
      <c r="AJ158" s="70">
        <v>156</v>
      </c>
      <c r="AK158" s="70" t="s">
        <v>234</v>
      </c>
      <c r="AL158" s="71">
        <v>0</v>
      </c>
      <c r="AM158" s="71">
        <v>0</v>
      </c>
      <c r="AN158" s="71">
        <v>0</v>
      </c>
      <c r="AO158" s="71">
        <v>0</v>
      </c>
      <c r="AQ158" s="70">
        <v>156</v>
      </c>
      <c r="AR158" s="70" t="s">
        <v>234</v>
      </c>
      <c r="AS158" s="71">
        <v>0</v>
      </c>
      <c r="AT158" s="71">
        <v>0</v>
      </c>
      <c r="AU158" s="71">
        <v>0</v>
      </c>
      <c r="AV158" s="71">
        <v>0</v>
      </c>
      <c r="AX158" s="70">
        <v>156</v>
      </c>
      <c r="AY158" s="70" t="s">
        <v>234</v>
      </c>
      <c r="AZ158" s="71">
        <v>0</v>
      </c>
      <c r="BA158" s="71">
        <v>0</v>
      </c>
      <c r="BB158" s="71">
        <v>0</v>
      </c>
      <c r="BC158" s="71">
        <v>0</v>
      </c>
      <c r="BE158" s="70">
        <v>156</v>
      </c>
      <c r="BF158" s="70" t="s">
        <v>234</v>
      </c>
      <c r="BG158" s="71">
        <v>0</v>
      </c>
      <c r="BH158" s="71">
        <v>0</v>
      </c>
      <c r="BI158" s="71">
        <v>0</v>
      </c>
      <c r="BJ158" s="71">
        <v>0</v>
      </c>
      <c r="BL158" s="70">
        <v>156</v>
      </c>
      <c r="BM158" s="70" t="s">
        <v>234</v>
      </c>
      <c r="BN158" s="71">
        <v>0</v>
      </c>
      <c r="BO158" s="71">
        <v>0</v>
      </c>
      <c r="BP158" s="71">
        <v>0</v>
      </c>
      <c r="BQ158" s="71">
        <v>0</v>
      </c>
      <c r="BS158" s="70">
        <v>156</v>
      </c>
      <c r="BT158" s="70" t="s">
        <v>234</v>
      </c>
      <c r="BU158" s="71">
        <v>0</v>
      </c>
      <c r="BV158" s="71">
        <v>0</v>
      </c>
      <c r="BW158" s="71">
        <v>0</v>
      </c>
      <c r="BX158" s="71">
        <v>0</v>
      </c>
      <c r="BZ158" s="70">
        <v>156</v>
      </c>
      <c r="CA158" s="70" t="s">
        <v>234</v>
      </c>
      <c r="CB158" s="71">
        <v>0</v>
      </c>
      <c r="CC158" s="71">
        <v>0</v>
      </c>
      <c r="CD158" s="71">
        <v>0</v>
      </c>
      <c r="CE158" s="71">
        <v>0</v>
      </c>
      <c r="CG158" s="70">
        <v>156</v>
      </c>
      <c r="CH158" s="70" t="s">
        <v>234</v>
      </c>
      <c r="CI158" s="71">
        <v>0</v>
      </c>
      <c r="CJ158" s="71">
        <v>0</v>
      </c>
      <c r="CK158" s="71">
        <v>0</v>
      </c>
      <c r="CL158" s="71">
        <v>0</v>
      </c>
      <c r="CN158" s="70">
        <v>156</v>
      </c>
      <c r="CO158" s="70" t="s">
        <v>234</v>
      </c>
      <c r="CP158" s="71">
        <v>0</v>
      </c>
      <c r="CQ158" s="71">
        <v>0</v>
      </c>
      <c r="CR158" s="71">
        <v>0</v>
      </c>
      <c r="CS158" s="71">
        <v>0</v>
      </c>
      <c r="CU158" s="70">
        <v>156</v>
      </c>
      <c r="CV158" s="70" t="s">
        <v>234</v>
      </c>
      <c r="CW158" s="71">
        <v>0</v>
      </c>
      <c r="CX158" s="71">
        <v>0</v>
      </c>
      <c r="CY158" s="71">
        <v>0</v>
      </c>
      <c r="CZ158" s="71">
        <v>0</v>
      </c>
      <c r="DB158" s="70">
        <v>156</v>
      </c>
      <c r="DC158" s="70" t="s">
        <v>234</v>
      </c>
      <c r="DD158" s="71">
        <v>0</v>
      </c>
      <c r="DE158" s="71">
        <v>0</v>
      </c>
      <c r="DF158" s="71">
        <v>0</v>
      </c>
      <c r="DG158" s="71">
        <v>0</v>
      </c>
      <c r="DI158" s="70">
        <v>156</v>
      </c>
      <c r="DJ158" s="70" t="s">
        <v>234</v>
      </c>
      <c r="DK158" s="71">
        <v>0</v>
      </c>
      <c r="DL158" s="71">
        <v>0</v>
      </c>
      <c r="DM158" s="71">
        <v>0</v>
      </c>
      <c r="DN158" s="71">
        <v>0</v>
      </c>
      <c r="DP158" s="70">
        <v>156</v>
      </c>
      <c r="DQ158" s="70" t="s">
        <v>234</v>
      </c>
      <c r="DR158" s="71">
        <v>0</v>
      </c>
      <c r="DS158" s="71">
        <v>0</v>
      </c>
      <c r="DT158" s="71">
        <v>0</v>
      </c>
      <c r="DU158" s="71">
        <v>0</v>
      </c>
      <c r="DW158" s="70">
        <v>156</v>
      </c>
      <c r="DX158" s="70" t="s">
        <v>234</v>
      </c>
      <c r="DY158" s="71">
        <v>0</v>
      </c>
      <c r="DZ158" s="71">
        <v>0</v>
      </c>
      <c r="EA158" s="71">
        <v>0</v>
      </c>
      <c r="EB158" s="71">
        <v>0</v>
      </c>
    </row>
    <row r="159" spans="1:132" x14ac:dyDescent="0.35">
      <c r="A159" s="70">
        <v>157</v>
      </c>
      <c r="B159" s="70" t="s">
        <v>235</v>
      </c>
      <c r="C159" s="71">
        <v>0</v>
      </c>
      <c r="D159" s="71">
        <v>25425.267395498999</v>
      </c>
      <c r="E159" s="71">
        <v>142.69560471175799</v>
      </c>
      <c r="F159" s="71">
        <v>25567.963000210701</v>
      </c>
      <c r="H159" s="70">
        <v>157</v>
      </c>
      <c r="I159" s="70" t="s">
        <v>235</v>
      </c>
      <c r="J159" s="75">
        <v>0</v>
      </c>
      <c r="K159" s="71">
        <v>49778.953209921499</v>
      </c>
      <c r="L159" s="71">
        <v>2562.8667349379798</v>
      </c>
      <c r="M159" s="71">
        <v>52341.819944859402</v>
      </c>
      <c r="O159" s="70">
        <v>157</v>
      </c>
      <c r="P159" s="70" t="s">
        <v>235</v>
      </c>
      <c r="Q159" s="75">
        <v>0</v>
      </c>
      <c r="R159" s="71">
        <v>3255.6002429015498</v>
      </c>
      <c r="S159" s="71">
        <v>4777.3130319909096</v>
      </c>
      <c r="T159" s="71">
        <v>8032.9132748924603</v>
      </c>
      <c r="V159" s="70">
        <v>157</v>
      </c>
      <c r="W159" s="70" t="s">
        <v>235</v>
      </c>
      <c r="X159" s="71">
        <v>0</v>
      </c>
      <c r="Y159" s="71">
        <v>44458.340957332701</v>
      </c>
      <c r="Z159" s="71">
        <v>1635.9785867796099</v>
      </c>
      <c r="AA159" s="71">
        <v>46094.319544112303</v>
      </c>
      <c r="AC159" s="70">
        <v>157</v>
      </c>
      <c r="AD159" s="70" t="s">
        <v>235</v>
      </c>
      <c r="AE159" s="71">
        <v>0</v>
      </c>
      <c r="AF159" s="71">
        <v>847.64504927397002</v>
      </c>
      <c r="AG159" s="71">
        <v>871.36541957707698</v>
      </c>
      <c r="AH159" s="71">
        <v>1719.0104688510501</v>
      </c>
      <c r="AJ159" s="70">
        <v>157</v>
      </c>
      <c r="AK159" s="70" t="s">
        <v>235</v>
      </c>
      <c r="AL159" s="71">
        <v>0</v>
      </c>
      <c r="AM159" s="71">
        <v>294.474653508936</v>
      </c>
      <c r="AN159" s="71">
        <v>15.6538867073743</v>
      </c>
      <c r="AO159" s="71">
        <v>310.12854021631</v>
      </c>
      <c r="AQ159" s="70">
        <v>157</v>
      </c>
      <c r="AR159" s="70" t="s">
        <v>235</v>
      </c>
      <c r="AS159" s="71">
        <v>0</v>
      </c>
      <c r="AT159" s="71">
        <v>23.199557756146699</v>
      </c>
      <c r="AU159" s="71">
        <v>25.5827487026644</v>
      </c>
      <c r="AV159" s="71">
        <v>48.7823064588111</v>
      </c>
      <c r="AX159" s="70">
        <v>157</v>
      </c>
      <c r="AY159" s="70" t="s">
        <v>235</v>
      </c>
      <c r="AZ159" s="71">
        <v>0</v>
      </c>
      <c r="BA159" s="71">
        <v>294.474653508936</v>
      </c>
      <c r="BB159" s="71">
        <v>15.6538867073743</v>
      </c>
      <c r="BC159" s="71">
        <v>310.12854021631</v>
      </c>
      <c r="BE159" s="70">
        <v>157</v>
      </c>
      <c r="BF159" s="70" t="s">
        <v>235</v>
      </c>
      <c r="BG159" s="71">
        <v>0</v>
      </c>
      <c r="BH159" s="71">
        <v>23.199557756146699</v>
      </c>
      <c r="BI159" s="71">
        <v>25.5827487026644</v>
      </c>
      <c r="BJ159" s="71">
        <v>48.7823064588111</v>
      </c>
      <c r="BL159" s="70">
        <v>157</v>
      </c>
      <c r="BM159" s="70" t="s">
        <v>235</v>
      </c>
      <c r="BN159" s="71">
        <v>0</v>
      </c>
      <c r="BO159" s="71">
        <v>599.64467192627706</v>
      </c>
      <c r="BP159" s="71">
        <v>31.8763249983066</v>
      </c>
      <c r="BQ159" s="71">
        <v>631.52099692458296</v>
      </c>
      <c r="BS159" s="70">
        <v>157</v>
      </c>
      <c r="BT159" s="70" t="s">
        <v>235</v>
      </c>
      <c r="BU159" s="71">
        <v>0</v>
      </c>
      <c r="BV159" s="71">
        <v>105.08782871150299</v>
      </c>
      <c r="BW159" s="71">
        <v>41.362389469885997</v>
      </c>
      <c r="BX159" s="71">
        <v>146.450218181389</v>
      </c>
      <c r="BZ159" s="70">
        <v>157</v>
      </c>
      <c r="CA159" s="70" t="s">
        <v>235</v>
      </c>
      <c r="CB159" s="71">
        <v>0</v>
      </c>
      <c r="CC159" s="71">
        <v>1255.6113615326201</v>
      </c>
      <c r="CD159" s="71">
        <v>63.821403625869401</v>
      </c>
      <c r="CE159" s="71">
        <v>1319.4327651584899</v>
      </c>
      <c r="CG159" s="70">
        <v>157</v>
      </c>
      <c r="CH159" s="70" t="s">
        <v>235</v>
      </c>
      <c r="CI159" s="71">
        <v>0</v>
      </c>
      <c r="CJ159" s="71">
        <v>131.513430852917</v>
      </c>
      <c r="CK159" s="71">
        <v>130.98936033937699</v>
      </c>
      <c r="CL159" s="71">
        <v>262.50279119229401</v>
      </c>
      <c r="CN159" s="70">
        <v>157</v>
      </c>
      <c r="CO159" s="70" t="s">
        <v>235</v>
      </c>
      <c r="CP159" s="71">
        <v>0</v>
      </c>
      <c r="CQ159" s="71">
        <v>248.38373999970599</v>
      </c>
      <c r="CR159" s="71">
        <v>13.203754141751</v>
      </c>
      <c r="CS159" s="71">
        <v>261.587494141457</v>
      </c>
      <c r="CU159" s="70">
        <v>157</v>
      </c>
      <c r="CV159" s="70" t="s">
        <v>235</v>
      </c>
      <c r="CW159" s="71">
        <v>0</v>
      </c>
      <c r="CX159" s="71">
        <v>18.453330612594499</v>
      </c>
      <c r="CY159" s="71">
        <v>21.9161111219925</v>
      </c>
      <c r="CZ159" s="71">
        <v>40.369441734586999</v>
      </c>
      <c r="DB159" s="70">
        <v>157</v>
      </c>
      <c r="DC159" s="70" t="s">
        <v>235</v>
      </c>
      <c r="DD159" s="71">
        <v>0</v>
      </c>
      <c r="DE159" s="71">
        <v>1345.9294272053901</v>
      </c>
      <c r="DF159" s="71">
        <v>60.534849844605098</v>
      </c>
      <c r="DG159" s="71">
        <v>1406.46427704999</v>
      </c>
      <c r="DI159" s="70">
        <v>157</v>
      </c>
      <c r="DJ159" s="70" t="s">
        <v>235</v>
      </c>
      <c r="DK159" s="71">
        <v>0</v>
      </c>
      <c r="DL159" s="71">
        <v>70.356000435745301</v>
      </c>
      <c r="DM159" s="71">
        <v>79.998615868599003</v>
      </c>
      <c r="DN159" s="71">
        <v>150.35461630434401</v>
      </c>
      <c r="DP159" s="70">
        <v>157</v>
      </c>
      <c r="DQ159" s="70" t="s">
        <v>235</v>
      </c>
      <c r="DR159" s="71">
        <v>0</v>
      </c>
      <c r="DS159" s="71">
        <v>676.83332132216003</v>
      </c>
      <c r="DT159" s="71">
        <v>35.9795724538698</v>
      </c>
      <c r="DU159" s="71">
        <v>712.81289377603002</v>
      </c>
      <c r="DW159" s="70">
        <v>157</v>
      </c>
      <c r="DX159" s="70" t="s">
        <v>235</v>
      </c>
      <c r="DY159" s="71">
        <v>0</v>
      </c>
      <c r="DZ159" s="71">
        <v>53.969234406088702</v>
      </c>
      <c r="EA159" s="71">
        <v>62.735279640703702</v>
      </c>
      <c r="EB159" s="71">
        <v>116.704514046792</v>
      </c>
    </row>
    <row r="160" spans="1:132" x14ac:dyDescent="0.35">
      <c r="A160" s="70">
        <v>158</v>
      </c>
      <c r="B160" s="70" t="s">
        <v>236</v>
      </c>
      <c r="C160" s="71">
        <v>0</v>
      </c>
      <c r="D160" s="71">
        <v>0</v>
      </c>
      <c r="E160" s="71">
        <v>0</v>
      </c>
      <c r="F160" s="71">
        <v>0</v>
      </c>
      <c r="H160" s="70">
        <v>158</v>
      </c>
      <c r="I160" s="70" t="s">
        <v>236</v>
      </c>
      <c r="J160" s="75">
        <v>0</v>
      </c>
      <c r="K160" s="71">
        <v>0</v>
      </c>
      <c r="L160" s="71">
        <v>0</v>
      </c>
      <c r="M160" s="71">
        <v>0</v>
      </c>
      <c r="O160" s="70">
        <v>158</v>
      </c>
      <c r="P160" s="70" t="s">
        <v>236</v>
      </c>
      <c r="Q160" s="75">
        <v>0</v>
      </c>
      <c r="R160" s="71">
        <v>0</v>
      </c>
      <c r="S160" s="71">
        <v>0</v>
      </c>
      <c r="T160" s="71">
        <v>0</v>
      </c>
      <c r="V160" s="70">
        <v>158</v>
      </c>
      <c r="W160" s="70" t="s">
        <v>236</v>
      </c>
      <c r="X160" s="71">
        <v>0</v>
      </c>
      <c r="Y160" s="71">
        <v>0</v>
      </c>
      <c r="Z160" s="71">
        <v>0</v>
      </c>
      <c r="AA160" s="71">
        <v>0</v>
      </c>
      <c r="AC160" s="70">
        <v>158</v>
      </c>
      <c r="AD160" s="70" t="s">
        <v>236</v>
      </c>
      <c r="AE160" s="71">
        <v>0</v>
      </c>
      <c r="AF160" s="71">
        <v>0</v>
      </c>
      <c r="AG160" s="71">
        <v>0</v>
      </c>
      <c r="AH160" s="71">
        <v>0</v>
      </c>
      <c r="AJ160" s="70">
        <v>158</v>
      </c>
      <c r="AK160" s="70" t="s">
        <v>236</v>
      </c>
      <c r="AL160" s="71">
        <v>0</v>
      </c>
      <c r="AM160" s="71">
        <v>0</v>
      </c>
      <c r="AN160" s="71">
        <v>0</v>
      </c>
      <c r="AO160" s="71">
        <v>0</v>
      </c>
      <c r="AQ160" s="70">
        <v>158</v>
      </c>
      <c r="AR160" s="70" t="s">
        <v>236</v>
      </c>
      <c r="AS160" s="71">
        <v>0</v>
      </c>
      <c r="AT160" s="71">
        <v>0</v>
      </c>
      <c r="AU160" s="71">
        <v>0</v>
      </c>
      <c r="AV160" s="71">
        <v>0</v>
      </c>
      <c r="AX160" s="70">
        <v>158</v>
      </c>
      <c r="AY160" s="70" t="s">
        <v>236</v>
      </c>
      <c r="AZ160" s="71">
        <v>0</v>
      </c>
      <c r="BA160" s="71">
        <v>0</v>
      </c>
      <c r="BB160" s="71">
        <v>0</v>
      </c>
      <c r="BC160" s="71">
        <v>0</v>
      </c>
      <c r="BE160" s="70">
        <v>158</v>
      </c>
      <c r="BF160" s="70" t="s">
        <v>236</v>
      </c>
      <c r="BG160" s="71">
        <v>0</v>
      </c>
      <c r="BH160" s="71">
        <v>0</v>
      </c>
      <c r="BI160" s="71">
        <v>0</v>
      </c>
      <c r="BJ160" s="71">
        <v>0</v>
      </c>
      <c r="BL160" s="70">
        <v>158</v>
      </c>
      <c r="BM160" s="70" t="s">
        <v>236</v>
      </c>
      <c r="BN160" s="71">
        <v>0</v>
      </c>
      <c r="BO160" s="71">
        <v>0</v>
      </c>
      <c r="BP160" s="71">
        <v>0</v>
      </c>
      <c r="BQ160" s="71">
        <v>0</v>
      </c>
      <c r="BS160" s="70">
        <v>158</v>
      </c>
      <c r="BT160" s="70" t="s">
        <v>236</v>
      </c>
      <c r="BU160" s="71">
        <v>0</v>
      </c>
      <c r="BV160" s="71">
        <v>0</v>
      </c>
      <c r="BW160" s="71">
        <v>0</v>
      </c>
      <c r="BX160" s="71">
        <v>0</v>
      </c>
      <c r="BZ160" s="70">
        <v>158</v>
      </c>
      <c r="CA160" s="70" t="s">
        <v>236</v>
      </c>
      <c r="CB160" s="71">
        <v>0</v>
      </c>
      <c r="CC160" s="71">
        <v>0</v>
      </c>
      <c r="CD160" s="71">
        <v>0</v>
      </c>
      <c r="CE160" s="71">
        <v>0</v>
      </c>
      <c r="CG160" s="70">
        <v>158</v>
      </c>
      <c r="CH160" s="70" t="s">
        <v>236</v>
      </c>
      <c r="CI160" s="71">
        <v>0</v>
      </c>
      <c r="CJ160" s="71">
        <v>0</v>
      </c>
      <c r="CK160" s="71">
        <v>0</v>
      </c>
      <c r="CL160" s="71">
        <v>0</v>
      </c>
      <c r="CN160" s="70">
        <v>158</v>
      </c>
      <c r="CO160" s="70" t="s">
        <v>236</v>
      </c>
      <c r="CP160" s="71">
        <v>0</v>
      </c>
      <c r="CQ160" s="71">
        <v>0</v>
      </c>
      <c r="CR160" s="71">
        <v>0</v>
      </c>
      <c r="CS160" s="71">
        <v>0</v>
      </c>
      <c r="CU160" s="70">
        <v>158</v>
      </c>
      <c r="CV160" s="70" t="s">
        <v>236</v>
      </c>
      <c r="CW160" s="71">
        <v>0</v>
      </c>
      <c r="CX160" s="71">
        <v>0</v>
      </c>
      <c r="CY160" s="71">
        <v>0</v>
      </c>
      <c r="CZ160" s="71">
        <v>0</v>
      </c>
      <c r="DB160" s="70">
        <v>158</v>
      </c>
      <c r="DC160" s="70" t="s">
        <v>236</v>
      </c>
      <c r="DD160" s="71">
        <v>0</v>
      </c>
      <c r="DE160" s="71">
        <v>0</v>
      </c>
      <c r="DF160" s="71">
        <v>0</v>
      </c>
      <c r="DG160" s="71">
        <v>0</v>
      </c>
      <c r="DI160" s="70">
        <v>158</v>
      </c>
      <c r="DJ160" s="70" t="s">
        <v>236</v>
      </c>
      <c r="DK160" s="71">
        <v>0</v>
      </c>
      <c r="DL160" s="71">
        <v>0</v>
      </c>
      <c r="DM160" s="71">
        <v>0</v>
      </c>
      <c r="DN160" s="71">
        <v>0</v>
      </c>
      <c r="DP160" s="70">
        <v>158</v>
      </c>
      <c r="DQ160" s="70" t="s">
        <v>236</v>
      </c>
      <c r="DR160" s="71">
        <v>0</v>
      </c>
      <c r="DS160" s="71">
        <v>0</v>
      </c>
      <c r="DT160" s="71">
        <v>0</v>
      </c>
      <c r="DU160" s="71">
        <v>0</v>
      </c>
      <c r="DW160" s="70">
        <v>158</v>
      </c>
      <c r="DX160" s="70" t="s">
        <v>236</v>
      </c>
      <c r="DY160" s="71">
        <v>0</v>
      </c>
      <c r="DZ160" s="71">
        <v>0</v>
      </c>
      <c r="EA160" s="71">
        <v>0</v>
      </c>
      <c r="EB160" s="71">
        <v>0</v>
      </c>
    </row>
    <row r="161" spans="1:132" x14ac:dyDescent="0.35">
      <c r="A161" s="70">
        <v>159</v>
      </c>
      <c r="B161" s="70" t="s">
        <v>237</v>
      </c>
      <c r="C161" s="71">
        <v>0</v>
      </c>
      <c r="D161" s="71">
        <v>1964.3501519106501</v>
      </c>
      <c r="E161" s="71">
        <v>116.326838112914</v>
      </c>
      <c r="F161" s="71">
        <v>2080.6769900235699</v>
      </c>
      <c r="H161" s="70">
        <v>159</v>
      </c>
      <c r="I161" s="70" t="s">
        <v>237</v>
      </c>
      <c r="J161" s="75">
        <v>0</v>
      </c>
      <c r="K161" s="71">
        <v>9042.9423560470805</v>
      </c>
      <c r="L161" s="71">
        <v>2097.0244152294099</v>
      </c>
      <c r="M161" s="71">
        <v>11139.9667712765</v>
      </c>
      <c r="O161" s="70">
        <v>159</v>
      </c>
      <c r="P161" s="70" t="s">
        <v>237</v>
      </c>
      <c r="Q161" s="75">
        <v>0</v>
      </c>
      <c r="R161" s="71">
        <v>1954.54068727614</v>
      </c>
      <c r="S161" s="71">
        <v>3941.4203801998601</v>
      </c>
      <c r="T161" s="71">
        <v>5895.9610674759997</v>
      </c>
      <c r="V161" s="70">
        <v>159</v>
      </c>
      <c r="W161" s="70" t="s">
        <v>237</v>
      </c>
      <c r="X161" s="71">
        <v>0</v>
      </c>
      <c r="Y161" s="71">
        <v>4690.5884377183002</v>
      </c>
      <c r="Z161" s="71">
        <v>1334.92666935084</v>
      </c>
      <c r="AA161" s="71">
        <v>6025.51510706914</v>
      </c>
      <c r="AC161" s="70">
        <v>159</v>
      </c>
      <c r="AD161" s="70" t="s">
        <v>237</v>
      </c>
      <c r="AE161" s="71">
        <v>0</v>
      </c>
      <c r="AF161" s="71">
        <v>1516.8720457805</v>
      </c>
      <c r="AG161" s="71">
        <v>720.12509860724299</v>
      </c>
      <c r="AH161" s="71">
        <v>2236.9971443877398</v>
      </c>
      <c r="AJ161" s="70">
        <v>159</v>
      </c>
      <c r="AK161" s="70" t="s">
        <v>237</v>
      </c>
      <c r="AL161" s="71">
        <v>0</v>
      </c>
      <c r="AM161" s="71">
        <v>53.241450981632603</v>
      </c>
      <c r="AN161" s="71">
        <v>12.8408312603478</v>
      </c>
      <c r="AO161" s="71">
        <v>66.082282241980394</v>
      </c>
      <c r="AQ161" s="70">
        <v>159</v>
      </c>
      <c r="AR161" s="70" t="s">
        <v>237</v>
      </c>
      <c r="AS161" s="71">
        <v>0</v>
      </c>
      <c r="AT161" s="71">
        <v>28.5229285611086</v>
      </c>
      <c r="AU161" s="71">
        <v>20.984426308107398</v>
      </c>
      <c r="AV161" s="71">
        <v>49.507354869216002</v>
      </c>
      <c r="AX161" s="70">
        <v>159</v>
      </c>
      <c r="AY161" s="70" t="s">
        <v>237</v>
      </c>
      <c r="AZ161" s="71">
        <v>0</v>
      </c>
      <c r="BA161" s="71">
        <v>53.241450981632603</v>
      </c>
      <c r="BB161" s="71">
        <v>12.8408312603478</v>
      </c>
      <c r="BC161" s="71">
        <v>66.082282241980394</v>
      </c>
      <c r="BE161" s="70">
        <v>159</v>
      </c>
      <c r="BF161" s="70" t="s">
        <v>237</v>
      </c>
      <c r="BG161" s="71">
        <v>0</v>
      </c>
      <c r="BH161" s="71">
        <v>28.5229285611086</v>
      </c>
      <c r="BI161" s="71">
        <v>20.984426308107398</v>
      </c>
      <c r="BJ161" s="71">
        <v>49.507354869216002</v>
      </c>
      <c r="BL161" s="70">
        <v>159</v>
      </c>
      <c r="BM161" s="70" t="s">
        <v>237</v>
      </c>
      <c r="BN161" s="71">
        <v>0</v>
      </c>
      <c r="BO161" s="71">
        <v>108.416639688112</v>
      </c>
      <c r="BP161" s="71">
        <v>26.148043495832798</v>
      </c>
      <c r="BQ161" s="71">
        <v>134.56468318394499</v>
      </c>
      <c r="BS161" s="70">
        <v>159</v>
      </c>
      <c r="BT161" s="70" t="s">
        <v>237</v>
      </c>
      <c r="BU161" s="71">
        <v>0</v>
      </c>
      <c r="BV161" s="71">
        <v>38.740353104964001</v>
      </c>
      <c r="BW161" s="71">
        <v>34.0161151119379</v>
      </c>
      <c r="BX161" s="71">
        <v>72.756468216901894</v>
      </c>
      <c r="BZ161" s="70">
        <v>159</v>
      </c>
      <c r="CA161" s="70" t="s">
        <v>237</v>
      </c>
      <c r="CB161" s="71">
        <v>0</v>
      </c>
      <c r="CC161" s="71">
        <v>228.520285662433</v>
      </c>
      <c r="CD161" s="71">
        <v>52.166872230129101</v>
      </c>
      <c r="CE161" s="71">
        <v>280.68715789256203</v>
      </c>
      <c r="CG161" s="70">
        <v>159</v>
      </c>
      <c r="CH161" s="70" t="s">
        <v>237</v>
      </c>
      <c r="CI161" s="71">
        <v>0</v>
      </c>
      <c r="CJ161" s="71">
        <v>74.667444418452206</v>
      </c>
      <c r="CK161" s="71">
        <v>108.22616813516299</v>
      </c>
      <c r="CL161" s="71">
        <v>182.89361255361499</v>
      </c>
      <c r="CN161" s="70">
        <v>159</v>
      </c>
      <c r="CO161" s="70" t="s">
        <v>237</v>
      </c>
      <c r="CP161" s="71">
        <v>0</v>
      </c>
      <c r="CQ161" s="71">
        <v>44.908145948213601</v>
      </c>
      <c r="CR161" s="71">
        <v>10.830995656655199</v>
      </c>
      <c r="CS161" s="71">
        <v>55.739141604868799</v>
      </c>
      <c r="CU161" s="70">
        <v>159</v>
      </c>
      <c r="CV161" s="70" t="s">
        <v>237</v>
      </c>
      <c r="CW161" s="71">
        <v>0</v>
      </c>
      <c r="CX161" s="71">
        <v>23.8008271251386</v>
      </c>
      <c r="CY161" s="71">
        <v>17.989098196878299</v>
      </c>
      <c r="CZ161" s="71">
        <v>41.789925322016899</v>
      </c>
      <c r="DB161" s="70">
        <v>159</v>
      </c>
      <c r="DC161" s="70" t="s">
        <v>237</v>
      </c>
      <c r="DD161" s="71">
        <v>0</v>
      </c>
      <c r="DE161" s="71">
        <v>388.290125783939</v>
      </c>
      <c r="DF161" s="71">
        <v>49.227447944373402</v>
      </c>
      <c r="DG161" s="71">
        <v>437.51757372831298</v>
      </c>
      <c r="DI161" s="70">
        <v>159</v>
      </c>
      <c r="DJ161" s="70" t="s">
        <v>237</v>
      </c>
      <c r="DK161" s="71">
        <v>0</v>
      </c>
      <c r="DL161" s="71">
        <v>89.939463328144896</v>
      </c>
      <c r="DM161" s="71">
        <v>65.614247793899295</v>
      </c>
      <c r="DN161" s="71">
        <v>155.55371112204401</v>
      </c>
      <c r="DP161" s="70">
        <v>159</v>
      </c>
      <c r="DQ161" s="70" t="s">
        <v>237</v>
      </c>
      <c r="DR161" s="71">
        <v>0</v>
      </c>
      <c r="DS161" s="71">
        <v>122.372461162658</v>
      </c>
      <c r="DT161" s="71">
        <v>29.513923751725802</v>
      </c>
      <c r="DU161" s="71">
        <v>151.886384914384</v>
      </c>
      <c r="DW161" s="70">
        <v>159</v>
      </c>
      <c r="DX161" s="70" t="s">
        <v>237</v>
      </c>
      <c r="DY161" s="71">
        <v>0</v>
      </c>
      <c r="DZ161" s="71">
        <v>48.0142484518286</v>
      </c>
      <c r="EA161" s="71">
        <v>51.5586863598961</v>
      </c>
      <c r="EB161" s="71">
        <v>99.572934811724707</v>
      </c>
    </row>
    <row r="162" spans="1:132" x14ac:dyDescent="0.35">
      <c r="A162" s="70">
        <v>160</v>
      </c>
      <c r="B162" s="70" t="s">
        <v>238</v>
      </c>
      <c r="C162" s="71">
        <v>0</v>
      </c>
      <c r="D162" s="71">
        <v>2521.5024543733398</v>
      </c>
      <c r="E162" s="71">
        <v>156.50746230173101</v>
      </c>
      <c r="F162" s="71">
        <v>2678.0099166750701</v>
      </c>
      <c r="H162" s="70">
        <v>160</v>
      </c>
      <c r="I162" s="70" t="s">
        <v>238</v>
      </c>
      <c r="J162" s="75">
        <v>0</v>
      </c>
      <c r="K162" s="71">
        <v>13329.467683966999</v>
      </c>
      <c r="L162" s="71">
        <v>2821.4882166913299</v>
      </c>
      <c r="M162" s="71">
        <v>16150.9559006583</v>
      </c>
      <c r="O162" s="70">
        <v>160</v>
      </c>
      <c r="P162" s="70" t="s">
        <v>238</v>
      </c>
      <c r="Q162" s="75">
        <v>0</v>
      </c>
      <c r="R162" s="71">
        <v>2566.1410989864398</v>
      </c>
      <c r="S162" s="71">
        <v>5303.6039398787898</v>
      </c>
      <c r="T162" s="71">
        <v>7869.7450388652296</v>
      </c>
      <c r="V162" s="70">
        <v>160</v>
      </c>
      <c r="W162" s="70" t="s">
        <v>238</v>
      </c>
      <c r="X162" s="71">
        <v>0</v>
      </c>
      <c r="Y162" s="71">
        <v>7697.9785355783097</v>
      </c>
      <c r="Z162" s="71">
        <v>1796.0463991257</v>
      </c>
      <c r="AA162" s="71">
        <v>9494.0249347040099</v>
      </c>
      <c r="AC162" s="70">
        <v>160</v>
      </c>
      <c r="AD162" s="70" t="s">
        <v>238</v>
      </c>
      <c r="AE162" s="71">
        <v>0</v>
      </c>
      <c r="AF162" s="71">
        <v>1409.73360164784</v>
      </c>
      <c r="AG162" s="71">
        <v>969.02546386848701</v>
      </c>
      <c r="AH162" s="71">
        <v>2378.7590655163299</v>
      </c>
      <c r="AJ162" s="70">
        <v>160</v>
      </c>
      <c r="AK162" s="70" t="s">
        <v>238</v>
      </c>
      <c r="AL162" s="71">
        <v>0</v>
      </c>
      <c r="AM162" s="71">
        <v>77.843604013850495</v>
      </c>
      <c r="AN162" s="71">
        <v>17.277511774403798</v>
      </c>
      <c r="AO162" s="71">
        <v>95.121115788254201</v>
      </c>
      <c r="AQ162" s="70">
        <v>160</v>
      </c>
      <c r="AR162" s="70" t="s">
        <v>238</v>
      </c>
      <c r="AS162" s="71">
        <v>0</v>
      </c>
      <c r="AT162" s="71">
        <v>34.264554431758398</v>
      </c>
      <c r="AU162" s="71">
        <v>28.234812227789501</v>
      </c>
      <c r="AV162" s="71">
        <v>62.499366659547803</v>
      </c>
      <c r="AX162" s="70">
        <v>160</v>
      </c>
      <c r="AY162" s="70" t="s">
        <v>238</v>
      </c>
      <c r="AZ162" s="71">
        <v>0</v>
      </c>
      <c r="BA162" s="71">
        <v>77.843604013850495</v>
      </c>
      <c r="BB162" s="71">
        <v>17.277511774403798</v>
      </c>
      <c r="BC162" s="71">
        <v>95.121115788254201</v>
      </c>
      <c r="BE162" s="70">
        <v>160</v>
      </c>
      <c r="BF162" s="70" t="s">
        <v>238</v>
      </c>
      <c r="BG162" s="71">
        <v>0</v>
      </c>
      <c r="BH162" s="71">
        <v>34.264554431758398</v>
      </c>
      <c r="BI162" s="71">
        <v>28.234812227789501</v>
      </c>
      <c r="BJ162" s="71">
        <v>62.499366659547803</v>
      </c>
      <c r="BL162" s="70">
        <v>160</v>
      </c>
      <c r="BM162" s="70" t="s">
        <v>238</v>
      </c>
      <c r="BN162" s="71">
        <v>0</v>
      </c>
      <c r="BO162" s="71">
        <v>158.51449975142901</v>
      </c>
      <c r="BP162" s="71">
        <v>35.182545445631497</v>
      </c>
      <c r="BQ162" s="71">
        <v>193.69704519706099</v>
      </c>
      <c r="BS162" s="70">
        <v>160</v>
      </c>
      <c r="BT162" s="70" t="s">
        <v>238</v>
      </c>
      <c r="BU162" s="71">
        <v>0</v>
      </c>
      <c r="BV162" s="71">
        <v>51.229325338901099</v>
      </c>
      <c r="BW162" s="71">
        <v>45.770559359177703</v>
      </c>
      <c r="BX162" s="71">
        <v>96.999884698078802</v>
      </c>
      <c r="BZ162" s="70">
        <v>160</v>
      </c>
      <c r="CA162" s="70" t="s">
        <v>238</v>
      </c>
      <c r="CB162" s="71">
        <v>0</v>
      </c>
      <c r="CC162" s="71">
        <v>337.904903932053</v>
      </c>
      <c r="CD162" s="71">
        <v>70.188195878904693</v>
      </c>
      <c r="CE162" s="71">
        <v>408.09309981095703</v>
      </c>
      <c r="CG162" s="70">
        <v>160</v>
      </c>
      <c r="CH162" s="70" t="s">
        <v>238</v>
      </c>
      <c r="CI162" s="71">
        <v>0</v>
      </c>
      <c r="CJ162" s="71">
        <v>92.015953792134596</v>
      </c>
      <c r="CK162" s="71">
        <v>145.63245834282799</v>
      </c>
      <c r="CL162" s="71">
        <v>237.648412134962</v>
      </c>
      <c r="CN162" s="70">
        <v>160</v>
      </c>
      <c r="CO162" s="70" t="s">
        <v>238</v>
      </c>
      <c r="CP162" s="71">
        <v>0</v>
      </c>
      <c r="CQ162" s="71">
        <v>65.659591647773397</v>
      </c>
      <c r="CR162" s="71">
        <v>14.573250842742301</v>
      </c>
      <c r="CS162" s="71">
        <v>80.232842490515793</v>
      </c>
      <c r="CU162" s="70">
        <v>160</v>
      </c>
      <c r="CV162" s="70" t="s">
        <v>238</v>
      </c>
      <c r="CW162" s="71">
        <v>0</v>
      </c>
      <c r="CX162" s="71">
        <v>28.578319095048599</v>
      </c>
      <c r="CY162" s="71">
        <v>24.204760603113499</v>
      </c>
      <c r="CZ162" s="71">
        <v>52.783079698162098</v>
      </c>
      <c r="DB162" s="70">
        <v>160</v>
      </c>
      <c r="DC162" s="70" t="s">
        <v>238</v>
      </c>
      <c r="DD162" s="71">
        <v>0</v>
      </c>
      <c r="DE162" s="71">
        <v>512.47276737201798</v>
      </c>
      <c r="DF162" s="71">
        <v>66.229179816314399</v>
      </c>
      <c r="DG162" s="71">
        <v>578.70194718833204</v>
      </c>
      <c r="DI162" s="70">
        <v>160</v>
      </c>
      <c r="DJ162" s="70" t="s">
        <v>238</v>
      </c>
      <c r="DK162" s="71">
        <v>0</v>
      </c>
      <c r="DL162" s="71">
        <v>107.36501685962099</v>
      </c>
      <c r="DM162" s="71">
        <v>88.2847195842742</v>
      </c>
      <c r="DN162" s="71">
        <v>195.64973644389499</v>
      </c>
      <c r="DP162" s="70">
        <v>160</v>
      </c>
      <c r="DQ162" s="70" t="s">
        <v>238</v>
      </c>
      <c r="DR162" s="71">
        <v>0</v>
      </c>
      <c r="DS162" s="71">
        <v>178.91911721625499</v>
      </c>
      <c r="DT162" s="71">
        <v>39.711382759458999</v>
      </c>
      <c r="DU162" s="71">
        <v>218.630499975714</v>
      </c>
      <c r="DW162" s="70">
        <v>160</v>
      </c>
      <c r="DX162" s="70" t="s">
        <v>238</v>
      </c>
      <c r="DY162" s="71">
        <v>0</v>
      </c>
      <c r="DZ162" s="71">
        <v>60.425747627242501</v>
      </c>
      <c r="EA162" s="71">
        <v>69.374496772721997</v>
      </c>
      <c r="EB162" s="71">
        <v>129.80024439996399</v>
      </c>
    </row>
    <row r="163" spans="1:132" x14ac:dyDescent="0.35">
      <c r="A163" s="70">
        <v>161</v>
      </c>
      <c r="B163" s="70" t="s">
        <v>239</v>
      </c>
      <c r="C163" s="71">
        <v>0</v>
      </c>
      <c r="D163" s="71">
        <v>0</v>
      </c>
      <c r="E163" s="71">
        <v>0</v>
      </c>
      <c r="F163" s="71">
        <v>0</v>
      </c>
      <c r="H163" s="70">
        <v>161</v>
      </c>
      <c r="I163" s="70" t="s">
        <v>239</v>
      </c>
      <c r="J163" s="75">
        <v>0</v>
      </c>
      <c r="K163" s="71">
        <v>0</v>
      </c>
      <c r="L163" s="71">
        <v>0</v>
      </c>
      <c r="M163" s="71">
        <v>0</v>
      </c>
      <c r="O163" s="70">
        <v>161</v>
      </c>
      <c r="P163" s="70" t="s">
        <v>239</v>
      </c>
      <c r="Q163" s="75">
        <v>0</v>
      </c>
      <c r="R163" s="71">
        <v>0</v>
      </c>
      <c r="S163" s="71">
        <v>0</v>
      </c>
      <c r="T163" s="71">
        <v>0</v>
      </c>
      <c r="V163" s="70">
        <v>161</v>
      </c>
      <c r="W163" s="70" t="s">
        <v>239</v>
      </c>
      <c r="X163" s="71">
        <v>0</v>
      </c>
      <c r="Y163" s="71">
        <v>0</v>
      </c>
      <c r="Z163" s="71">
        <v>0</v>
      </c>
      <c r="AA163" s="71">
        <v>0</v>
      </c>
      <c r="AC163" s="70">
        <v>161</v>
      </c>
      <c r="AD163" s="70" t="s">
        <v>239</v>
      </c>
      <c r="AE163" s="71">
        <v>0</v>
      </c>
      <c r="AF163" s="71">
        <v>0</v>
      </c>
      <c r="AG163" s="71">
        <v>0</v>
      </c>
      <c r="AH163" s="71">
        <v>0</v>
      </c>
      <c r="AJ163" s="70">
        <v>161</v>
      </c>
      <c r="AK163" s="70" t="s">
        <v>239</v>
      </c>
      <c r="AL163" s="71">
        <v>0</v>
      </c>
      <c r="AM163" s="71">
        <v>0</v>
      </c>
      <c r="AN163" s="71">
        <v>0</v>
      </c>
      <c r="AO163" s="71">
        <v>0</v>
      </c>
      <c r="AQ163" s="70">
        <v>161</v>
      </c>
      <c r="AR163" s="70" t="s">
        <v>239</v>
      </c>
      <c r="AS163" s="71">
        <v>0</v>
      </c>
      <c r="AT163" s="71">
        <v>0</v>
      </c>
      <c r="AU163" s="71">
        <v>0</v>
      </c>
      <c r="AV163" s="71">
        <v>0</v>
      </c>
      <c r="AX163" s="70">
        <v>161</v>
      </c>
      <c r="AY163" s="70" t="s">
        <v>239</v>
      </c>
      <c r="AZ163" s="71">
        <v>0</v>
      </c>
      <c r="BA163" s="71">
        <v>0</v>
      </c>
      <c r="BB163" s="71">
        <v>0</v>
      </c>
      <c r="BC163" s="71">
        <v>0</v>
      </c>
      <c r="BE163" s="70">
        <v>161</v>
      </c>
      <c r="BF163" s="70" t="s">
        <v>239</v>
      </c>
      <c r="BG163" s="71">
        <v>0</v>
      </c>
      <c r="BH163" s="71">
        <v>0</v>
      </c>
      <c r="BI163" s="71">
        <v>0</v>
      </c>
      <c r="BJ163" s="71">
        <v>0</v>
      </c>
      <c r="BL163" s="70">
        <v>161</v>
      </c>
      <c r="BM163" s="70" t="s">
        <v>239</v>
      </c>
      <c r="BN163" s="71">
        <v>0</v>
      </c>
      <c r="BO163" s="71">
        <v>0</v>
      </c>
      <c r="BP163" s="71">
        <v>0</v>
      </c>
      <c r="BQ163" s="71">
        <v>0</v>
      </c>
      <c r="BS163" s="70">
        <v>161</v>
      </c>
      <c r="BT163" s="70" t="s">
        <v>239</v>
      </c>
      <c r="BU163" s="71">
        <v>0</v>
      </c>
      <c r="BV163" s="71">
        <v>0</v>
      </c>
      <c r="BW163" s="71">
        <v>0</v>
      </c>
      <c r="BX163" s="71">
        <v>0</v>
      </c>
      <c r="BZ163" s="70">
        <v>161</v>
      </c>
      <c r="CA163" s="70" t="s">
        <v>239</v>
      </c>
      <c r="CB163" s="71">
        <v>0</v>
      </c>
      <c r="CC163" s="71">
        <v>0</v>
      </c>
      <c r="CD163" s="71">
        <v>0</v>
      </c>
      <c r="CE163" s="71">
        <v>0</v>
      </c>
      <c r="CG163" s="70">
        <v>161</v>
      </c>
      <c r="CH163" s="70" t="s">
        <v>239</v>
      </c>
      <c r="CI163" s="71">
        <v>0</v>
      </c>
      <c r="CJ163" s="71">
        <v>0</v>
      </c>
      <c r="CK163" s="71">
        <v>0</v>
      </c>
      <c r="CL163" s="71">
        <v>0</v>
      </c>
      <c r="CN163" s="70">
        <v>161</v>
      </c>
      <c r="CO163" s="70" t="s">
        <v>239</v>
      </c>
      <c r="CP163" s="71">
        <v>0</v>
      </c>
      <c r="CQ163" s="71">
        <v>0</v>
      </c>
      <c r="CR163" s="71">
        <v>0</v>
      </c>
      <c r="CS163" s="71">
        <v>0</v>
      </c>
      <c r="CU163" s="70">
        <v>161</v>
      </c>
      <c r="CV163" s="70" t="s">
        <v>239</v>
      </c>
      <c r="CW163" s="71">
        <v>0</v>
      </c>
      <c r="CX163" s="71">
        <v>0</v>
      </c>
      <c r="CY163" s="71">
        <v>0</v>
      </c>
      <c r="CZ163" s="71">
        <v>0</v>
      </c>
      <c r="DB163" s="70">
        <v>161</v>
      </c>
      <c r="DC163" s="70" t="s">
        <v>239</v>
      </c>
      <c r="DD163" s="71">
        <v>0</v>
      </c>
      <c r="DE163" s="71">
        <v>0</v>
      </c>
      <c r="DF163" s="71">
        <v>0</v>
      </c>
      <c r="DG163" s="71">
        <v>0</v>
      </c>
      <c r="DI163" s="70">
        <v>161</v>
      </c>
      <c r="DJ163" s="70" t="s">
        <v>239</v>
      </c>
      <c r="DK163" s="71">
        <v>0</v>
      </c>
      <c r="DL163" s="71">
        <v>0</v>
      </c>
      <c r="DM163" s="71">
        <v>0</v>
      </c>
      <c r="DN163" s="71">
        <v>0</v>
      </c>
      <c r="DP163" s="70">
        <v>161</v>
      </c>
      <c r="DQ163" s="70" t="s">
        <v>239</v>
      </c>
      <c r="DR163" s="71">
        <v>0</v>
      </c>
      <c r="DS163" s="71">
        <v>0</v>
      </c>
      <c r="DT163" s="71">
        <v>0</v>
      </c>
      <c r="DU163" s="71">
        <v>0</v>
      </c>
      <c r="DW163" s="70">
        <v>161</v>
      </c>
      <c r="DX163" s="70" t="s">
        <v>239</v>
      </c>
      <c r="DY163" s="71">
        <v>0</v>
      </c>
      <c r="DZ163" s="71">
        <v>0</v>
      </c>
      <c r="EA163" s="71">
        <v>0</v>
      </c>
      <c r="EB163" s="71">
        <v>0</v>
      </c>
    </row>
    <row r="164" spans="1:132" x14ac:dyDescent="0.35">
      <c r="A164" s="70">
        <v>162</v>
      </c>
      <c r="B164" s="70" t="s">
        <v>240</v>
      </c>
      <c r="C164" s="71">
        <v>0</v>
      </c>
      <c r="D164" s="71">
        <v>93.435370433559598</v>
      </c>
      <c r="E164" s="71">
        <v>102.56255498122199</v>
      </c>
      <c r="F164" s="71">
        <v>195.997925414782</v>
      </c>
      <c r="H164" s="70">
        <v>162</v>
      </c>
      <c r="I164" s="70" t="s">
        <v>240</v>
      </c>
      <c r="J164" s="75">
        <v>0</v>
      </c>
      <c r="K164" s="71">
        <v>978.14266428375004</v>
      </c>
      <c r="L164" s="71">
        <v>1846.58717191047</v>
      </c>
      <c r="M164" s="71">
        <v>2824.7298361942198</v>
      </c>
      <c r="O164" s="70">
        <v>162</v>
      </c>
      <c r="P164" s="70" t="s">
        <v>240</v>
      </c>
      <c r="Q164" s="75">
        <v>0</v>
      </c>
      <c r="R164" s="71">
        <v>19991.595500409599</v>
      </c>
      <c r="S164" s="71">
        <v>3461.0836242300802</v>
      </c>
      <c r="T164" s="71">
        <v>23452.679124639701</v>
      </c>
      <c r="V164" s="70">
        <v>162</v>
      </c>
      <c r="W164" s="70" t="s">
        <v>240</v>
      </c>
      <c r="X164" s="71">
        <v>0</v>
      </c>
      <c r="Y164" s="71">
        <v>688.84568241587203</v>
      </c>
      <c r="Z164" s="71">
        <v>1176.5969009334799</v>
      </c>
      <c r="AA164" s="71">
        <v>1865.4425833493599</v>
      </c>
      <c r="AC164" s="70">
        <v>162</v>
      </c>
      <c r="AD164" s="70" t="s">
        <v>240</v>
      </c>
      <c r="AE164" s="71">
        <v>0</v>
      </c>
      <c r="AF164" s="71">
        <v>914.26751823099301</v>
      </c>
      <c r="AG164" s="71">
        <v>632.004106135401</v>
      </c>
      <c r="AH164" s="71">
        <v>1546.2716243663899</v>
      </c>
      <c r="AJ164" s="70">
        <v>162</v>
      </c>
      <c r="AK164" s="70" t="s">
        <v>240</v>
      </c>
      <c r="AL164" s="71">
        <v>0</v>
      </c>
      <c r="AM164" s="71">
        <v>5.7049672225493504</v>
      </c>
      <c r="AN164" s="71">
        <v>11.2977324586554</v>
      </c>
      <c r="AO164" s="71">
        <v>17.002699681204799</v>
      </c>
      <c r="AQ164" s="70">
        <v>162</v>
      </c>
      <c r="AR164" s="70" t="s">
        <v>240</v>
      </c>
      <c r="AS164" s="71">
        <v>0</v>
      </c>
      <c r="AT164" s="71">
        <v>9.1794319782314204</v>
      </c>
      <c r="AU164" s="71">
        <v>18.4630026304179</v>
      </c>
      <c r="AV164" s="71">
        <v>27.6424346086493</v>
      </c>
      <c r="AX164" s="70">
        <v>162</v>
      </c>
      <c r="AY164" s="70" t="s">
        <v>240</v>
      </c>
      <c r="AZ164" s="71">
        <v>0</v>
      </c>
      <c r="BA164" s="71">
        <v>5.7049672225493504</v>
      </c>
      <c r="BB164" s="71">
        <v>11.2977324586554</v>
      </c>
      <c r="BC164" s="71">
        <v>17.002699681204799</v>
      </c>
      <c r="BE164" s="70">
        <v>162</v>
      </c>
      <c r="BF164" s="70" t="s">
        <v>240</v>
      </c>
      <c r="BG164" s="71">
        <v>0</v>
      </c>
      <c r="BH164" s="71">
        <v>9.1794319782314204</v>
      </c>
      <c r="BI164" s="71">
        <v>18.4630026304179</v>
      </c>
      <c r="BJ164" s="71">
        <v>27.6424346086493</v>
      </c>
      <c r="BL164" s="70">
        <v>162</v>
      </c>
      <c r="BM164" s="70" t="s">
        <v>240</v>
      </c>
      <c r="BN164" s="71">
        <v>0</v>
      </c>
      <c r="BO164" s="71">
        <v>11.617139735973799</v>
      </c>
      <c r="BP164" s="71">
        <v>23.005800305579498</v>
      </c>
      <c r="BQ164" s="71">
        <v>34.622940041553299</v>
      </c>
      <c r="BS164" s="70">
        <v>162</v>
      </c>
      <c r="BT164" s="70" t="s">
        <v>240</v>
      </c>
      <c r="BU164" s="71">
        <v>0</v>
      </c>
      <c r="BV164" s="71">
        <v>14.629556424002899</v>
      </c>
      <c r="BW164" s="71">
        <v>29.902697904573699</v>
      </c>
      <c r="BX164" s="71">
        <v>44.532254328576599</v>
      </c>
      <c r="BZ164" s="70">
        <v>162</v>
      </c>
      <c r="CA164" s="70" t="s">
        <v>240</v>
      </c>
      <c r="CB164" s="71">
        <v>0</v>
      </c>
      <c r="CC164" s="71">
        <v>24.808412578026999</v>
      </c>
      <c r="CD164" s="71">
        <v>45.952853908117298</v>
      </c>
      <c r="CE164" s="71">
        <v>70.761266486144294</v>
      </c>
      <c r="CG164" s="70">
        <v>162</v>
      </c>
      <c r="CH164" s="70" t="s">
        <v>240</v>
      </c>
      <c r="CI164" s="71">
        <v>0</v>
      </c>
      <c r="CJ164" s="71">
        <v>223.27664596263401</v>
      </c>
      <c r="CK164" s="71">
        <v>94.990794098540107</v>
      </c>
      <c r="CL164" s="71">
        <v>318.267440061174</v>
      </c>
      <c r="CN164" s="70">
        <v>162</v>
      </c>
      <c r="CO164" s="70" t="s">
        <v>240</v>
      </c>
      <c r="CP164" s="71">
        <v>0</v>
      </c>
      <c r="CQ164" s="71">
        <v>4.8120307755775702</v>
      </c>
      <c r="CR164" s="71">
        <v>9.5294213208463994</v>
      </c>
      <c r="CS164" s="71">
        <v>14.341452096424</v>
      </c>
      <c r="CU164" s="70">
        <v>162</v>
      </c>
      <c r="CV164" s="70" t="s">
        <v>240</v>
      </c>
      <c r="CW164" s="71">
        <v>0</v>
      </c>
      <c r="CX164" s="71">
        <v>7.51750547156945</v>
      </c>
      <c r="CY164" s="71">
        <v>15.8239558011259</v>
      </c>
      <c r="CZ164" s="71">
        <v>23.341461272695302</v>
      </c>
      <c r="DB164" s="70">
        <v>162</v>
      </c>
      <c r="DC164" s="70" t="s">
        <v>240</v>
      </c>
      <c r="DD164" s="71">
        <v>0</v>
      </c>
      <c r="DE164" s="71">
        <v>23.926513812814999</v>
      </c>
      <c r="DF164" s="71">
        <v>43.438730839140902</v>
      </c>
      <c r="DG164" s="71">
        <v>67.365244651955905</v>
      </c>
      <c r="DI164" s="70">
        <v>162</v>
      </c>
      <c r="DJ164" s="70" t="s">
        <v>240</v>
      </c>
      <c r="DK164" s="71">
        <v>0</v>
      </c>
      <c r="DL164" s="71">
        <v>28.173406001293198</v>
      </c>
      <c r="DM164" s="71">
        <v>57.731773154393899</v>
      </c>
      <c r="DN164" s="71">
        <v>85.905179155687094</v>
      </c>
      <c r="DP164" s="70">
        <v>162</v>
      </c>
      <c r="DQ164" s="70" t="s">
        <v>240</v>
      </c>
      <c r="DR164" s="71">
        <v>0</v>
      </c>
      <c r="DS164" s="71">
        <v>13.112544211398401</v>
      </c>
      <c r="DT164" s="71">
        <v>25.9671985085429</v>
      </c>
      <c r="DU164" s="71">
        <v>39.079742719941301</v>
      </c>
      <c r="DW164" s="70">
        <v>162</v>
      </c>
      <c r="DX164" s="70" t="s">
        <v>240</v>
      </c>
      <c r="DY164" s="71">
        <v>0</v>
      </c>
      <c r="DZ164" s="71">
        <v>195.336983934107</v>
      </c>
      <c r="EA164" s="71">
        <v>45.334060141307603</v>
      </c>
      <c r="EB164" s="71">
        <v>240.67104407541501</v>
      </c>
    </row>
    <row r="165" spans="1:132" x14ac:dyDescent="0.35">
      <c r="A165" s="70">
        <v>163</v>
      </c>
      <c r="B165" s="70" t="s">
        <v>241</v>
      </c>
      <c r="C165" s="71">
        <v>0</v>
      </c>
      <c r="D165" s="71">
        <v>0</v>
      </c>
      <c r="E165" s="71">
        <v>0</v>
      </c>
      <c r="F165" s="71">
        <v>0</v>
      </c>
      <c r="H165" s="70">
        <v>163</v>
      </c>
      <c r="I165" s="70" t="s">
        <v>241</v>
      </c>
      <c r="J165" s="75">
        <v>0</v>
      </c>
      <c r="K165" s="71">
        <v>0</v>
      </c>
      <c r="L165" s="71">
        <v>0</v>
      </c>
      <c r="M165" s="71">
        <v>0</v>
      </c>
      <c r="O165" s="70">
        <v>163</v>
      </c>
      <c r="P165" s="70" t="s">
        <v>241</v>
      </c>
      <c r="Q165" s="75">
        <v>0</v>
      </c>
      <c r="R165" s="71">
        <v>0</v>
      </c>
      <c r="S165" s="71">
        <v>0</v>
      </c>
      <c r="T165" s="71">
        <v>0</v>
      </c>
      <c r="V165" s="70">
        <v>163</v>
      </c>
      <c r="W165" s="70" t="s">
        <v>241</v>
      </c>
      <c r="X165" s="71">
        <v>0</v>
      </c>
      <c r="Y165" s="71">
        <v>0</v>
      </c>
      <c r="Z165" s="71">
        <v>0</v>
      </c>
      <c r="AA165" s="71">
        <v>0</v>
      </c>
      <c r="AC165" s="70">
        <v>163</v>
      </c>
      <c r="AD165" s="70" t="s">
        <v>241</v>
      </c>
      <c r="AE165" s="71">
        <v>0</v>
      </c>
      <c r="AF165" s="71">
        <v>0</v>
      </c>
      <c r="AG165" s="71">
        <v>0</v>
      </c>
      <c r="AH165" s="71">
        <v>0</v>
      </c>
      <c r="AJ165" s="70">
        <v>163</v>
      </c>
      <c r="AK165" s="70" t="s">
        <v>241</v>
      </c>
      <c r="AL165" s="71">
        <v>0</v>
      </c>
      <c r="AM165" s="71">
        <v>0</v>
      </c>
      <c r="AN165" s="71">
        <v>0</v>
      </c>
      <c r="AO165" s="71">
        <v>0</v>
      </c>
      <c r="AQ165" s="70">
        <v>163</v>
      </c>
      <c r="AR165" s="70" t="s">
        <v>241</v>
      </c>
      <c r="AS165" s="71">
        <v>0</v>
      </c>
      <c r="AT165" s="71">
        <v>0</v>
      </c>
      <c r="AU165" s="71">
        <v>0</v>
      </c>
      <c r="AV165" s="71">
        <v>0</v>
      </c>
      <c r="AX165" s="70">
        <v>163</v>
      </c>
      <c r="AY165" s="70" t="s">
        <v>241</v>
      </c>
      <c r="AZ165" s="71">
        <v>0</v>
      </c>
      <c r="BA165" s="71">
        <v>0</v>
      </c>
      <c r="BB165" s="71">
        <v>0</v>
      </c>
      <c r="BC165" s="71">
        <v>0</v>
      </c>
      <c r="BE165" s="70">
        <v>163</v>
      </c>
      <c r="BF165" s="70" t="s">
        <v>241</v>
      </c>
      <c r="BG165" s="71">
        <v>0</v>
      </c>
      <c r="BH165" s="71">
        <v>0</v>
      </c>
      <c r="BI165" s="71">
        <v>0</v>
      </c>
      <c r="BJ165" s="71">
        <v>0</v>
      </c>
      <c r="BL165" s="70">
        <v>163</v>
      </c>
      <c r="BM165" s="70" t="s">
        <v>241</v>
      </c>
      <c r="BN165" s="71">
        <v>0</v>
      </c>
      <c r="BO165" s="71">
        <v>0</v>
      </c>
      <c r="BP165" s="71">
        <v>0</v>
      </c>
      <c r="BQ165" s="71">
        <v>0</v>
      </c>
      <c r="BS165" s="70">
        <v>163</v>
      </c>
      <c r="BT165" s="70" t="s">
        <v>241</v>
      </c>
      <c r="BU165" s="71">
        <v>0</v>
      </c>
      <c r="BV165" s="71">
        <v>0</v>
      </c>
      <c r="BW165" s="71">
        <v>0</v>
      </c>
      <c r="BX165" s="71">
        <v>0</v>
      </c>
      <c r="BZ165" s="70">
        <v>163</v>
      </c>
      <c r="CA165" s="70" t="s">
        <v>241</v>
      </c>
      <c r="CB165" s="71">
        <v>0</v>
      </c>
      <c r="CC165" s="71">
        <v>0</v>
      </c>
      <c r="CD165" s="71">
        <v>0</v>
      </c>
      <c r="CE165" s="71">
        <v>0</v>
      </c>
      <c r="CG165" s="70">
        <v>163</v>
      </c>
      <c r="CH165" s="70" t="s">
        <v>241</v>
      </c>
      <c r="CI165" s="71">
        <v>0</v>
      </c>
      <c r="CJ165" s="71">
        <v>0</v>
      </c>
      <c r="CK165" s="71">
        <v>0</v>
      </c>
      <c r="CL165" s="71">
        <v>0</v>
      </c>
      <c r="CN165" s="70">
        <v>163</v>
      </c>
      <c r="CO165" s="70" t="s">
        <v>241</v>
      </c>
      <c r="CP165" s="71">
        <v>0</v>
      </c>
      <c r="CQ165" s="71">
        <v>0</v>
      </c>
      <c r="CR165" s="71">
        <v>0</v>
      </c>
      <c r="CS165" s="71">
        <v>0</v>
      </c>
      <c r="CU165" s="70">
        <v>163</v>
      </c>
      <c r="CV165" s="70" t="s">
        <v>241</v>
      </c>
      <c r="CW165" s="71">
        <v>0</v>
      </c>
      <c r="CX165" s="71">
        <v>0</v>
      </c>
      <c r="CY165" s="71">
        <v>0</v>
      </c>
      <c r="CZ165" s="71">
        <v>0</v>
      </c>
      <c r="DB165" s="70">
        <v>163</v>
      </c>
      <c r="DC165" s="70" t="s">
        <v>241</v>
      </c>
      <c r="DD165" s="71">
        <v>0</v>
      </c>
      <c r="DE165" s="71">
        <v>0</v>
      </c>
      <c r="DF165" s="71">
        <v>0</v>
      </c>
      <c r="DG165" s="71">
        <v>0</v>
      </c>
      <c r="DI165" s="70">
        <v>163</v>
      </c>
      <c r="DJ165" s="70" t="s">
        <v>241</v>
      </c>
      <c r="DK165" s="71">
        <v>0</v>
      </c>
      <c r="DL165" s="71">
        <v>0</v>
      </c>
      <c r="DM165" s="71">
        <v>0</v>
      </c>
      <c r="DN165" s="71">
        <v>0</v>
      </c>
      <c r="DP165" s="70">
        <v>163</v>
      </c>
      <c r="DQ165" s="70" t="s">
        <v>241</v>
      </c>
      <c r="DR165" s="71">
        <v>0</v>
      </c>
      <c r="DS165" s="71">
        <v>0</v>
      </c>
      <c r="DT165" s="71">
        <v>0</v>
      </c>
      <c r="DU165" s="71">
        <v>0</v>
      </c>
      <c r="DW165" s="70">
        <v>163</v>
      </c>
      <c r="DX165" s="70" t="s">
        <v>241</v>
      </c>
      <c r="DY165" s="71">
        <v>0</v>
      </c>
      <c r="DZ165" s="71">
        <v>0</v>
      </c>
      <c r="EA165" s="71">
        <v>0</v>
      </c>
      <c r="EB165" s="71">
        <v>0</v>
      </c>
    </row>
    <row r="166" spans="1:132" x14ac:dyDescent="0.35">
      <c r="A166" s="70">
        <v>164</v>
      </c>
      <c r="B166" s="70" t="s">
        <v>242</v>
      </c>
      <c r="C166" s="71">
        <v>0</v>
      </c>
      <c r="D166" s="71">
        <v>104.39548332250899</v>
      </c>
      <c r="E166" s="71">
        <v>12.666484909831199</v>
      </c>
      <c r="F166" s="71">
        <v>117.061968232341</v>
      </c>
      <c r="H166" s="70">
        <v>164</v>
      </c>
      <c r="I166" s="70" t="s">
        <v>242</v>
      </c>
      <c r="J166" s="75">
        <v>0</v>
      </c>
      <c r="K166" s="71">
        <v>548.79799236866097</v>
      </c>
      <c r="L166" s="71">
        <v>227.73719072230699</v>
      </c>
      <c r="M166" s="71">
        <v>776.53518309096796</v>
      </c>
      <c r="O166" s="70">
        <v>164</v>
      </c>
      <c r="P166" s="70" t="s">
        <v>242</v>
      </c>
      <c r="Q166" s="75">
        <v>0</v>
      </c>
      <c r="R166" s="71">
        <v>835.12324796407302</v>
      </c>
      <c r="S166" s="71">
        <v>425.528656402531</v>
      </c>
      <c r="T166" s="71">
        <v>1260.6519043666001</v>
      </c>
      <c r="V166" s="70">
        <v>164</v>
      </c>
      <c r="W166" s="70" t="s">
        <v>242</v>
      </c>
      <c r="X166" s="71">
        <v>0</v>
      </c>
      <c r="Y166" s="71">
        <v>583.38596223420996</v>
      </c>
      <c r="Z166" s="71">
        <v>145.258328935295</v>
      </c>
      <c r="AA166" s="71">
        <v>728.64429116950396</v>
      </c>
      <c r="AC166" s="70">
        <v>164</v>
      </c>
      <c r="AD166" s="70" t="s">
        <v>242</v>
      </c>
      <c r="AE166" s="71">
        <v>0</v>
      </c>
      <c r="AF166" s="71">
        <v>68.287454287235093</v>
      </c>
      <c r="AG166" s="71">
        <v>77.653220800641606</v>
      </c>
      <c r="AH166" s="71">
        <v>145.940675087877</v>
      </c>
      <c r="AJ166" s="70">
        <v>164</v>
      </c>
      <c r="AK166" s="70" t="s">
        <v>242</v>
      </c>
      <c r="AL166" s="71">
        <v>0</v>
      </c>
      <c r="AM166" s="71">
        <v>3.00845347141306</v>
      </c>
      <c r="AN166" s="71">
        <v>1.3920192870972099</v>
      </c>
      <c r="AO166" s="71">
        <v>4.4004727585102703</v>
      </c>
      <c r="AQ166" s="70">
        <v>164</v>
      </c>
      <c r="AR166" s="70" t="s">
        <v>242</v>
      </c>
      <c r="AS166" s="71">
        <v>0</v>
      </c>
      <c r="AT166" s="71">
        <v>0.87757812028818105</v>
      </c>
      <c r="AU166" s="71">
        <v>2.2749098780945598</v>
      </c>
      <c r="AV166" s="71">
        <v>3.1524879983827399</v>
      </c>
      <c r="AX166" s="70">
        <v>164</v>
      </c>
      <c r="AY166" s="70" t="s">
        <v>242</v>
      </c>
      <c r="AZ166" s="71">
        <v>0</v>
      </c>
      <c r="BA166" s="71">
        <v>3.00845347141306</v>
      </c>
      <c r="BB166" s="71">
        <v>1.3920192870972099</v>
      </c>
      <c r="BC166" s="71">
        <v>4.4004727585102703</v>
      </c>
      <c r="BE166" s="70">
        <v>164</v>
      </c>
      <c r="BF166" s="70" t="s">
        <v>242</v>
      </c>
      <c r="BG166" s="71">
        <v>0</v>
      </c>
      <c r="BH166" s="71">
        <v>0.87757812028818105</v>
      </c>
      <c r="BI166" s="71">
        <v>2.2749098780945598</v>
      </c>
      <c r="BJ166" s="71">
        <v>3.1524879983827399</v>
      </c>
      <c r="BL166" s="70">
        <v>164</v>
      </c>
      <c r="BM166" s="70" t="s">
        <v>242</v>
      </c>
      <c r="BN166" s="71">
        <v>0</v>
      </c>
      <c r="BO166" s="71">
        <v>6.12617443767944</v>
      </c>
      <c r="BP166" s="71">
        <v>2.8345969297528302</v>
      </c>
      <c r="BQ166" s="71">
        <v>8.96077136743226</v>
      </c>
      <c r="BS166" s="70">
        <v>164</v>
      </c>
      <c r="BT166" s="70" t="s">
        <v>242</v>
      </c>
      <c r="BU166" s="71">
        <v>0</v>
      </c>
      <c r="BV166" s="71">
        <v>1.6786381462559301</v>
      </c>
      <c r="BW166" s="71">
        <v>3.6808541990082801</v>
      </c>
      <c r="BX166" s="71">
        <v>5.3594923452642096</v>
      </c>
      <c r="BZ166" s="70">
        <v>164</v>
      </c>
      <c r="CA166" s="70" t="s">
        <v>242</v>
      </c>
      <c r="CB166" s="71">
        <v>0</v>
      </c>
      <c r="CC166" s="71">
        <v>14.2405436766826</v>
      </c>
      <c r="CD166" s="71">
        <v>5.6695037726899802</v>
      </c>
      <c r="CE166" s="71">
        <v>19.910047449372499</v>
      </c>
      <c r="CG166" s="70">
        <v>164</v>
      </c>
      <c r="CH166" s="70" t="s">
        <v>242</v>
      </c>
      <c r="CI166" s="71">
        <v>0</v>
      </c>
      <c r="CJ166" s="71">
        <v>16.419238010933999</v>
      </c>
      <c r="CK166" s="71">
        <v>11.6724731341585</v>
      </c>
      <c r="CL166" s="71">
        <v>28.091711145092599</v>
      </c>
      <c r="CN166" s="70">
        <v>164</v>
      </c>
      <c r="CO166" s="70" t="s">
        <v>242</v>
      </c>
      <c r="CP166" s="71">
        <v>0</v>
      </c>
      <c r="CQ166" s="71">
        <v>2.5375729827355</v>
      </c>
      <c r="CR166" s="71">
        <v>1.17414165382637</v>
      </c>
      <c r="CS166" s="71">
        <v>3.7117146365618701</v>
      </c>
      <c r="CU166" s="70">
        <v>164</v>
      </c>
      <c r="CV166" s="70" t="s">
        <v>242</v>
      </c>
      <c r="CW166" s="71">
        <v>0</v>
      </c>
      <c r="CX166" s="71">
        <v>0.71799819251708996</v>
      </c>
      <c r="CY166" s="71">
        <v>1.94924255620473</v>
      </c>
      <c r="CZ166" s="71">
        <v>2.6672407487218202</v>
      </c>
      <c r="DB166" s="70">
        <v>164</v>
      </c>
      <c r="DC166" s="70" t="s">
        <v>242</v>
      </c>
      <c r="DD166" s="71">
        <v>0</v>
      </c>
      <c r="DE166" s="71">
        <v>9.3810340938067593</v>
      </c>
      <c r="DF166" s="71">
        <v>5.3696342450268304</v>
      </c>
      <c r="DG166" s="71">
        <v>14.7506683388336</v>
      </c>
      <c r="DI166" s="70">
        <v>164</v>
      </c>
      <c r="DJ166" s="70" t="s">
        <v>242</v>
      </c>
      <c r="DK166" s="71">
        <v>0</v>
      </c>
      <c r="DL166" s="71">
        <v>2.6932917547481501</v>
      </c>
      <c r="DM166" s="71">
        <v>7.1136025421509599</v>
      </c>
      <c r="DN166" s="71">
        <v>9.8068942968991202</v>
      </c>
      <c r="DP166" s="70">
        <v>164</v>
      </c>
      <c r="DQ166" s="70" t="s">
        <v>242</v>
      </c>
      <c r="DR166" s="71">
        <v>0</v>
      </c>
      <c r="DS166" s="71">
        <v>6.91476000000758</v>
      </c>
      <c r="DT166" s="71">
        <v>3.1994775312705199</v>
      </c>
      <c r="DU166" s="71">
        <v>10.1142375312781</v>
      </c>
      <c r="DW166" s="70">
        <v>164</v>
      </c>
      <c r="DX166" s="70" t="s">
        <v>242</v>
      </c>
      <c r="DY166" s="71">
        <v>0</v>
      </c>
      <c r="DZ166" s="71">
        <v>7.7860013578283498</v>
      </c>
      <c r="EA166" s="71">
        <v>5.5817620147688398</v>
      </c>
      <c r="EB166" s="71">
        <v>13.367763372597199</v>
      </c>
    </row>
    <row r="167" spans="1:132" x14ac:dyDescent="0.35">
      <c r="A167" s="70">
        <v>165</v>
      </c>
      <c r="B167" s="70" t="s">
        <v>243</v>
      </c>
      <c r="C167" s="71">
        <v>0</v>
      </c>
      <c r="D167" s="71">
        <v>3.7953623852464098</v>
      </c>
      <c r="E167" s="71">
        <v>0.45893954933278702</v>
      </c>
      <c r="F167" s="71">
        <v>4.2543019345791997</v>
      </c>
      <c r="H167" s="70">
        <v>165</v>
      </c>
      <c r="I167" s="70" t="s">
        <v>243</v>
      </c>
      <c r="J167" s="75">
        <v>0</v>
      </c>
      <c r="K167" s="71">
        <v>20.2081324467005</v>
      </c>
      <c r="L167" s="71">
        <v>8.2543834954472697</v>
      </c>
      <c r="M167" s="71">
        <v>28.4625159421478</v>
      </c>
      <c r="O167" s="70">
        <v>165</v>
      </c>
      <c r="P167" s="70" t="s">
        <v>243</v>
      </c>
      <c r="Q167" s="75">
        <v>0</v>
      </c>
      <c r="R167" s="71">
        <v>76.986348755302998</v>
      </c>
      <c r="S167" s="71">
        <v>15.4354072207299</v>
      </c>
      <c r="T167" s="71">
        <v>92.421755976032998</v>
      </c>
      <c r="V167" s="70">
        <v>165</v>
      </c>
      <c r="W167" s="70" t="s">
        <v>243</v>
      </c>
      <c r="X167" s="71">
        <v>0</v>
      </c>
      <c r="Y167" s="71">
        <v>20.164750620745998</v>
      </c>
      <c r="Z167" s="71">
        <v>5.26355327456635</v>
      </c>
      <c r="AA167" s="71">
        <v>25.4283038953124</v>
      </c>
      <c r="AC167" s="70">
        <v>165</v>
      </c>
      <c r="AD167" s="70" t="s">
        <v>243</v>
      </c>
      <c r="AE167" s="71">
        <v>0</v>
      </c>
      <c r="AF167" s="71">
        <v>6.1258989041446501</v>
      </c>
      <c r="AG167" s="71">
        <v>2.81720528670634</v>
      </c>
      <c r="AH167" s="71">
        <v>8.9431041908509901</v>
      </c>
      <c r="AJ167" s="70">
        <v>165</v>
      </c>
      <c r="AK167" s="70" t="s">
        <v>243</v>
      </c>
      <c r="AL167" s="71">
        <v>0</v>
      </c>
      <c r="AM167" s="71">
        <v>0.111354313370105</v>
      </c>
      <c r="AN167" s="71">
        <v>5.0466005079463999E-2</v>
      </c>
      <c r="AO167" s="71">
        <v>0.16182031844956901</v>
      </c>
      <c r="AQ167" s="70">
        <v>165</v>
      </c>
      <c r="AR167" s="70" t="s">
        <v>243</v>
      </c>
      <c r="AS167" s="71">
        <v>0</v>
      </c>
      <c r="AT167" s="71">
        <v>6.9733462907150698E-2</v>
      </c>
      <c r="AU167" s="71">
        <v>8.2473777045898103E-2</v>
      </c>
      <c r="AV167" s="71">
        <v>0.152207239953049</v>
      </c>
      <c r="AX167" s="70">
        <v>165</v>
      </c>
      <c r="AY167" s="70" t="s">
        <v>243</v>
      </c>
      <c r="AZ167" s="71">
        <v>0</v>
      </c>
      <c r="BA167" s="71">
        <v>0.111354313370105</v>
      </c>
      <c r="BB167" s="71">
        <v>5.0466005079463999E-2</v>
      </c>
      <c r="BC167" s="71">
        <v>0.16182031844956901</v>
      </c>
      <c r="BE167" s="70">
        <v>165</v>
      </c>
      <c r="BF167" s="70" t="s">
        <v>243</v>
      </c>
      <c r="BG167" s="71">
        <v>0</v>
      </c>
      <c r="BH167" s="71">
        <v>6.9733462907150698E-2</v>
      </c>
      <c r="BI167" s="71">
        <v>8.2473777045898103E-2</v>
      </c>
      <c r="BJ167" s="71">
        <v>0.152207239953049</v>
      </c>
      <c r="BL167" s="70">
        <v>165</v>
      </c>
      <c r="BM167" s="70" t="s">
        <v>243</v>
      </c>
      <c r="BN167" s="71">
        <v>0</v>
      </c>
      <c r="BO167" s="71">
        <v>0.226753032604778</v>
      </c>
      <c r="BP167" s="71">
        <v>0.102764943259834</v>
      </c>
      <c r="BQ167" s="71">
        <v>0.32951797586461201</v>
      </c>
      <c r="BS167" s="70">
        <v>165</v>
      </c>
      <c r="BT167" s="70" t="s">
        <v>243</v>
      </c>
      <c r="BU167" s="71">
        <v>0</v>
      </c>
      <c r="BV167" s="71">
        <v>0.19743676945809499</v>
      </c>
      <c r="BW167" s="71">
        <v>0.13347709484138501</v>
      </c>
      <c r="BX167" s="71">
        <v>0.33091386429948</v>
      </c>
      <c r="BZ167" s="70">
        <v>165</v>
      </c>
      <c r="CA167" s="70" t="s">
        <v>243</v>
      </c>
      <c r="CB167" s="71">
        <v>0</v>
      </c>
      <c r="CC167" s="71">
        <v>0.52341124977806297</v>
      </c>
      <c r="CD167" s="71">
        <v>0.205472386690631</v>
      </c>
      <c r="CE167" s="71">
        <v>0.72888363646869503</v>
      </c>
      <c r="CG167" s="70">
        <v>165</v>
      </c>
      <c r="CH167" s="70" t="s">
        <v>243</v>
      </c>
      <c r="CI167" s="71">
        <v>0</v>
      </c>
      <c r="CJ167" s="71">
        <v>0.76366217542425696</v>
      </c>
      <c r="CK167" s="71">
        <v>0.42345901710374501</v>
      </c>
      <c r="CL167" s="71">
        <v>1.1871211925280001</v>
      </c>
      <c r="CN167" s="70">
        <v>165</v>
      </c>
      <c r="CO167" s="70" t="s">
        <v>243</v>
      </c>
      <c r="CP167" s="71">
        <v>0</v>
      </c>
      <c r="CQ167" s="71">
        <v>9.3925234278700503E-2</v>
      </c>
      <c r="CR167" s="71">
        <v>4.2567110395126201E-2</v>
      </c>
      <c r="CS167" s="71">
        <v>0.13649234467382701</v>
      </c>
      <c r="CU167" s="70">
        <v>165</v>
      </c>
      <c r="CV167" s="70" t="s">
        <v>243</v>
      </c>
      <c r="CW167" s="71">
        <v>0</v>
      </c>
      <c r="CX167" s="71">
        <v>5.6837749818939402E-2</v>
      </c>
      <c r="CY167" s="71">
        <v>7.0671688205449903E-2</v>
      </c>
      <c r="CZ167" s="71">
        <v>0.12750943802438899</v>
      </c>
      <c r="DB167" s="70">
        <v>165</v>
      </c>
      <c r="DC167" s="70" t="s">
        <v>243</v>
      </c>
      <c r="DD167" s="71">
        <v>0</v>
      </c>
      <c r="DE167" s="71">
        <v>0.39112828306425301</v>
      </c>
      <c r="DF167" s="71">
        <v>0.194510812651467</v>
      </c>
      <c r="DG167" s="71">
        <v>0.58563909571571904</v>
      </c>
      <c r="DI167" s="70">
        <v>165</v>
      </c>
      <c r="DJ167" s="70" t="s">
        <v>243</v>
      </c>
      <c r="DK167" s="71">
        <v>0</v>
      </c>
      <c r="DL167" s="71">
        <v>0.21368945147628801</v>
      </c>
      <c r="DM167" s="71">
        <v>0.25789211290083303</v>
      </c>
      <c r="DN167" s="71">
        <v>0.47158156437712201</v>
      </c>
      <c r="DP167" s="70">
        <v>165</v>
      </c>
      <c r="DQ167" s="70" t="s">
        <v>243</v>
      </c>
      <c r="DR167" s="71">
        <v>0</v>
      </c>
      <c r="DS167" s="71">
        <v>0.25594158568064901</v>
      </c>
      <c r="DT167" s="71">
        <v>0.11599325587035</v>
      </c>
      <c r="DU167" s="71">
        <v>0.37193484155099898</v>
      </c>
      <c r="DW167" s="70">
        <v>165</v>
      </c>
      <c r="DX167" s="70" t="s">
        <v>243</v>
      </c>
      <c r="DY167" s="71">
        <v>0</v>
      </c>
      <c r="DZ167" s="71">
        <v>0.94631063654169401</v>
      </c>
      <c r="EA167" s="71">
        <v>0.20239612251328001</v>
      </c>
      <c r="EB167" s="71">
        <v>1.14870675905497</v>
      </c>
    </row>
    <row r="168" spans="1:132" x14ac:dyDescent="0.35">
      <c r="A168" s="70">
        <v>166</v>
      </c>
      <c r="B168" s="70" t="s">
        <v>244</v>
      </c>
      <c r="C168" s="71">
        <v>0</v>
      </c>
      <c r="D168" s="71">
        <v>0</v>
      </c>
      <c r="E168" s="71">
        <v>0</v>
      </c>
      <c r="F168" s="71">
        <v>0</v>
      </c>
      <c r="H168" s="70">
        <v>166</v>
      </c>
      <c r="I168" s="70" t="s">
        <v>244</v>
      </c>
      <c r="J168" s="75">
        <v>0</v>
      </c>
      <c r="K168" s="71">
        <v>0</v>
      </c>
      <c r="L168" s="71">
        <v>0</v>
      </c>
      <c r="M168" s="71">
        <v>0</v>
      </c>
      <c r="O168" s="70">
        <v>166</v>
      </c>
      <c r="P168" s="70" t="s">
        <v>244</v>
      </c>
      <c r="Q168" s="75">
        <v>0</v>
      </c>
      <c r="R168" s="71">
        <v>0</v>
      </c>
      <c r="S168" s="71">
        <v>0</v>
      </c>
      <c r="T168" s="71">
        <v>0</v>
      </c>
      <c r="V168" s="70">
        <v>166</v>
      </c>
      <c r="W168" s="70" t="s">
        <v>244</v>
      </c>
      <c r="X168" s="71">
        <v>0</v>
      </c>
      <c r="Y168" s="71">
        <v>0</v>
      </c>
      <c r="Z168" s="71">
        <v>0</v>
      </c>
      <c r="AA168" s="71">
        <v>0</v>
      </c>
      <c r="AC168" s="70">
        <v>166</v>
      </c>
      <c r="AD168" s="70" t="s">
        <v>244</v>
      </c>
      <c r="AE168" s="71">
        <v>0</v>
      </c>
      <c r="AF168" s="71">
        <v>0</v>
      </c>
      <c r="AG168" s="71">
        <v>0</v>
      </c>
      <c r="AH168" s="71">
        <v>0</v>
      </c>
      <c r="AJ168" s="70">
        <v>166</v>
      </c>
      <c r="AK168" s="70" t="s">
        <v>244</v>
      </c>
      <c r="AL168" s="71">
        <v>0</v>
      </c>
      <c r="AM168" s="71">
        <v>0</v>
      </c>
      <c r="AN168" s="71">
        <v>0</v>
      </c>
      <c r="AO168" s="71">
        <v>0</v>
      </c>
      <c r="AQ168" s="70">
        <v>166</v>
      </c>
      <c r="AR168" s="70" t="s">
        <v>244</v>
      </c>
      <c r="AS168" s="71">
        <v>0</v>
      </c>
      <c r="AT168" s="71">
        <v>0</v>
      </c>
      <c r="AU168" s="71">
        <v>0</v>
      </c>
      <c r="AV168" s="71">
        <v>0</v>
      </c>
      <c r="AX168" s="70">
        <v>166</v>
      </c>
      <c r="AY168" s="70" t="s">
        <v>244</v>
      </c>
      <c r="AZ168" s="71">
        <v>0</v>
      </c>
      <c r="BA168" s="71">
        <v>0</v>
      </c>
      <c r="BB168" s="71">
        <v>0</v>
      </c>
      <c r="BC168" s="71">
        <v>0</v>
      </c>
      <c r="BE168" s="70">
        <v>166</v>
      </c>
      <c r="BF168" s="70" t="s">
        <v>244</v>
      </c>
      <c r="BG168" s="71">
        <v>0</v>
      </c>
      <c r="BH168" s="71">
        <v>0</v>
      </c>
      <c r="BI168" s="71">
        <v>0</v>
      </c>
      <c r="BJ168" s="71">
        <v>0</v>
      </c>
      <c r="BL168" s="70">
        <v>166</v>
      </c>
      <c r="BM168" s="70" t="s">
        <v>244</v>
      </c>
      <c r="BN168" s="71">
        <v>0</v>
      </c>
      <c r="BO168" s="71">
        <v>0</v>
      </c>
      <c r="BP168" s="71">
        <v>0</v>
      </c>
      <c r="BQ168" s="71">
        <v>0</v>
      </c>
      <c r="BS168" s="70">
        <v>166</v>
      </c>
      <c r="BT168" s="70" t="s">
        <v>244</v>
      </c>
      <c r="BU168" s="71">
        <v>0</v>
      </c>
      <c r="BV168" s="71">
        <v>0</v>
      </c>
      <c r="BW168" s="71">
        <v>0</v>
      </c>
      <c r="BX168" s="71">
        <v>0</v>
      </c>
      <c r="BZ168" s="70">
        <v>166</v>
      </c>
      <c r="CA168" s="70" t="s">
        <v>244</v>
      </c>
      <c r="CB168" s="71">
        <v>0</v>
      </c>
      <c r="CC168" s="71">
        <v>0</v>
      </c>
      <c r="CD168" s="71">
        <v>0</v>
      </c>
      <c r="CE168" s="71">
        <v>0</v>
      </c>
      <c r="CG168" s="70">
        <v>166</v>
      </c>
      <c r="CH168" s="70" t="s">
        <v>244</v>
      </c>
      <c r="CI168" s="71">
        <v>0</v>
      </c>
      <c r="CJ168" s="71">
        <v>0</v>
      </c>
      <c r="CK168" s="71">
        <v>0</v>
      </c>
      <c r="CL168" s="71">
        <v>0</v>
      </c>
      <c r="CN168" s="70">
        <v>166</v>
      </c>
      <c r="CO168" s="70" t="s">
        <v>244</v>
      </c>
      <c r="CP168" s="71">
        <v>0</v>
      </c>
      <c r="CQ168" s="71">
        <v>0</v>
      </c>
      <c r="CR168" s="71">
        <v>0</v>
      </c>
      <c r="CS168" s="71">
        <v>0</v>
      </c>
      <c r="CU168" s="70">
        <v>166</v>
      </c>
      <c r="CV168" s="70" t="s">
        <v>244</v>
      </c>
      <c r="CW168" s="71">
        <v>0</v>
      </c>
      <c r="CX168" s="71">
        <v>0</v>
      </c>
      <c r="CY168" s="71">
        <v>0</v>
      </c>
      <c r="CZ168" s="71">
        <v>0</v>
      </c>
      <c r="DB168" s="70">
        <v>166</v>
      </c>
      <c r="DC168" s="70" t="s">
        <v>244</v>
      </c>
      <c r="DD168" s="71">
        <v>0</v>
      </c>
      <c r="DE168" s="71">
        <v>0</v>
      </c>
      <c r="DF168" s="71">
        <v>0</v>
      </c>
      <c r="DG168" s="71">
        <v>0</v>
      </c>
      <c r="DI168" s="70">
        <v>166</v>
      </c>
      <c r="DJ168" s="70" t="s">
        <v>244</v>
      </c>
      <c r="DK168" s="71">
        <v>0</v>
      </c>
      <c r="DL168" s="71">
        <v>0</v>
      </c>
      <c r="DM168" s="71">
        <v>0</v>
      </c>
      <c r="DN168" s="71">
        <v>0</v>
      </c>
      <c r="DP168" s="70">
        <v>166</v>
      </c>
      <c r="DQ168" s="70" t="s">
        <v>244</v>
      </c>
      <c r="DR168" s="71">
        <v>0</v>
      </c>
      <c r="DS168" s="71">
        <v>0</v>
      </c>
      <c r="DT168" s="71">
        <v>0</v>
      </c>
      <c r="DU168" s="71">
        <v>0</v>
      </c>
      <c r="DW168" s="70">
        <v>166</v>
      </c>
      <c r="DX168" s="70" t="s">
        <v>244</v>
      </c>
      <c r="DY168" s="71">
        <v>0</v>
      </c>
      <c r="DZ168" s="71">
        <v>0</v>
      </c>
      <c r="EA168" s="71">
        <v>0</v>
      </c>
      <c r="EB168" s="71">
        <v>0</v>
      </c>
    </row>
    <row r="169" spans="1:132" x14ac:dyDescent="0.35">
      <c r="A169" s="70">
        <v>167</v>
      </c>
      <c r="B169" s="70" t="s">
        <v>245</v>
      </c>
      <c r="C169" s="71">
        <v>0</v>
      </c>
      <c r="D169" s="71">
        <v>0</v>
      </c>
      <c r="E169" s="71">
        <v>0</v>
      </c>
      <c r="F169" s="71">
        <v>0</v>
      </c>
      <c r="H169" s="70">
        <v>167</v>
      </c>
      <c r="I169" s="70" t="s">
        <v>245</v>
      </c>
      <c r="J169" s="75">
        <v>0</v>
      </c>
      <c r="K169" s="71">
        <v>0</v>
      </c>
      <c r="L169" s="71">
        <v>0</v>
      </c>
      <c r="M169" s="71">
        <v>0</v>
      </c>
      <c r="O169" s="70">
        <v>167</v>
      </c>
      <c r="P169" s="70" t="s">
        <v>245</v>
      </c>
      <c r="Q169" s="75">
        <v>0</v>
      </c>
      <c r="R169" s="71">
        <v>0</v>
      </c>
      <c r="S169" s="71">
        <v>0</v>
      </c>
      <c r="T169" s="71">
        <v>0</v>
      </c>
      <c r="V169" s="70">
        <v>167</v>
      </c>
      <c r="W169" s="70" t="s">
        <v>245</v>
      </c>
      <c r="X169" s="71">
        <v>0</v>
      </c>
      <c r="Y169" s="71">
        <v>0</v>
      </c>
      <c r="Z169" s="71">
        <v>0</v>
      </c>
      <c r="AA169" s="71">
        <v>0</v>
      </c>
      <c r="AC169" s="70">
        <v>167</v>
      </c>
      <c r="AD169" s="70" t="s">
        <v>245</v>
      </c>
      <c r="AE169" s="71">
        <v>0</v>
      </c>
      <c r="AF169" s="71">
        <v>0</v>
      </c>
      <c r="AG169" s="71">
        <v>0</v>
      </c>
      <c r="AH169" s="71">
        <v>0</v>
      </c>
      <c r="AJ169" s="70">
        <v>167</v>
      </c>
      <c r="AK169" s="70" t="s">
        <v>245</v>
      </c>
      <c r="AL169" s="71">
        <v>0</v>
      </c>
      <c r="AM169" s="71">
        <v>0</v>
      </c>
      <c r="AN169" s="71">
        <v>0</v>
      </c>
      <c r="AO169" s="71">
        <v>0</v>
      </c>
      <c r="AQ169" s="70">
        <v>167</v>
      </c>
      <c r="AR169" s="70" t="s">
        <v>245</v>
      </c>
      <c r="AS169" s="71">
        <v>0</v>
      </c>
      <c r="AT169" s="71">
        <v>0</v>
      </c>
      <c r="AU169" s="71">
        <v>0</v>
      </c>
      <c r="AV169" s="71">
        <v>0</v>
      </c>
      <c r="AX169" s="70">
        <v>167</v>
      </c>
      <c r="AY169" s="70" t="s">
        <v>245</v>
      </c>
      <c r="AZ169" s="71">
        <v>0</v>
      </c>
      <c r="BA169" s="71">
        <v>0</v>
      </c>
      <c r="BB169" s="71">
        <v>0</v>
      </c>
      <c r="BC169" s="71">
        <v>0</v>
      </c>
      <c r="BE169" s="70">
        <v>167</v>
      </c>
      <c r="BF169" s="70" t="s">
        <v>245</v>
      </c>
      <c r="BG169" s="71">
        <v>0</v>
      </c>
      <c r="BH169" s="71">
        <v>0</v>
      </c>
      <c r="BI169" s="71">
        <v>0</v>
      </c>
      <c r="BJ169" s="71">
        <v>0</v>
      </c>
      <c r="BL169" s="70">
        <v>167</v>
      </c>
      <c r="BM169" s="70" t="s">
        <v>245</v>
      </c>
      <c r="BN169" s="71">
        <v>0</v>
      </c>
      <c r="BO169" s="71">
        <v>0</v>
      </c>
      <c r="BP169" s="71">
        <v>0</v>
      </c>
      <c r="BQ169" s="71">
        <v>0</v>
      </c>
      <c r="BS169" s="70">
        <v>167</v>
      </c>
      <c r="BT169" s="70" t="s">
        <v>245</v>
      </c>
      <c r="BU169" s="71">
        <v>0</v>
      </c>
      <c r="BV169" s="71">
        <v>0</v>
      </c>
      <c r="BW169" s="71">
        <v>0</v>
      </c>
      <c r="BX169" s="71">
        <v>0</v>
      </c>
      <c r="BZ169" s="70">
        <v>167</v>
      </c>
      <c r="CA169" s="70" t="s">
        <v>245</v>
      </c>
      <c r="CB169" s="71">
        <v>0</v>
      </c>
      <c r="CC169" s="71">
        <v>0</v>
      </c>
      <c r="CD169" s="71">
        <v>0</v>
      </c>
      <c r="CE169" s="71">
        <v>0</v>
      </c>
      <c r="CG169" s="70">
        <v>167</v>
      </c>
      <c r="CH169" s="70" t="s">
        <v>245</v>
      </c>
      <c r="CI169" s="71">
        <v>0</v>
      </c>
      <c r="CJ169" s="71">
        <v>0</v>
      </c>
      <c r="CK169" s="71">
        <v>0</v>
      </c>
      <c r="CL169" s="71">
        <v>0</v>
      </c>
      <c r="CN169" s="70">
        <v>167</v>
      </c>
      <c r="CO169" s="70" t="s">
        <v>245</v>
      </c>
      <c r="CP169" s="71">
        <v>0</v>
      </c>
      <c r="CQ169" s="71">
        <v>0</v>
      </c>
      <c r="CR169" s="71">
        <v>0</v>
      </c>
      <c r="CS169" s="71">
        <v>0</v>
      </c>
      <c r="CU169" s="70">
        <v>167</v>
      </c>
      <c r="CV169" s="70" t="s">
        <v>245</v>
      </c>
      <c r="CW169" s="71">
        <v>0</v>
      </c>
      <c r="CX169" s="71">
        <v>0</v>
      </c>
      <c r="CY169" s="71">
        <v>0</v>
      </c>
      <c r="CZ169" s="71">
        <v>0</v>
      </c>
      <c r="DB169" s="70">
        <v>167</v>
      </c>
      <c r="DC169" s="70" t="s">
        <v>245</v>
      </c>
      <c r="DD169" s="71">
        <v>0</v>
      </c>
      <c r="DE169" s="71">
        <v>0</v>
      </c>
      <c r="DF169" s="71">
        <v>0</v>
      </c>
      <c r="DG169" s="71">
        <v>0</v>
      </c>
      <c r="DI169" s="70">
        <v>167</v>
      </c>
      <c r="DJ169" s="70" t="s">
        <v>245</v>
      </c>
      <c r="DK169" s="71">
        <v>0</v>
      </c>
      <c r="DL169" s="71">
        <v>0</v>
      </c>
      <c r="DM169" s="71">
        <v>0</v>
      </c>
      <c r="DN169" s="71">
        <v>0</v>
      </c>
      <c r="DP169" s="70">
        <v>167</v>
      </c>
      <c r="DQ169" s="70" t="s">
        <v>245</v>
      </c>
      <c r="DR169" s="71">
        <v>0</v>
      </c>
      <c r="DS169" s="71">
        <v>0</v>
      </c>
      <c r="DT169" s="71">
        <v>0</v>
      </c>
      <c r="DU169" s="71">
        <v>0</v>
      </c>
      <c r="DW169" s="70">
        <v>167</v>
      </c>
      <c r="DX169" s="70" t="s">
        <v>245</v>
      </c>
      <c r="DY169" s="71">
        <v>0</v>
      </c>
      <c r="DZ169" s="71">
        <v>0</v>
      </c>
      <c r="EA169" s="71">
        <v>0</v>
      </c>
      <c r="EB169" s="71">
        <v>0</v>
      </c>
    </row>
    <row r="170" spans="1:132" x14ac:dyDescent="0.35">
      <c r="A170" s="70">
        <v>168</v>
      </c>
      <c r="B170" s="70" t="s">
        <v>246</v>
      </c>
      <c r="C170" s="71">
        <v>0</v>
      </c>
      <c r="D170" s="71">
        <v>0</v>
      </c>
      <c r="E170" s="71">
        <v>0</v>
      </c>
      <c r="F170" s="71">
        <v>0</v>
      </c>
      <c r="H170" s="70">
        <v>168</v>
      </c>
      <c r="I170" s="70" t="s">
        <v>246</v>
      </c>
      <c r="J170" s="75">
        <v>0</v>
      </c>
      <c r="K170" s="71">
        <v>0</v>
      </c>
      <c r="L170" s="71">
        <v>0</v>
      </c>
      <c r="M170" s="71">
        <v>0</v>
      </c>
      <c r="O170" s="70">
        <v>168</v>
      </c>
      <c r="P170" s="70" t="s">
        <v>246</v>
      </c>
      <c r="Q170" s="75">
        <v>0</v>
      </c>
      <c r="R170" s="71">
        <v>0</v>
      </c>
      <c r="S170" s="71">
        <v>0</v>
      </c>
      <c r="T170" s="71">
        <v>0</v>
      </c>
      <c r="V170" s="70">
        <v>168</v>
      </c>
      <c r="W170" s="70" t="s">
        <v>246</v>
      </c>
      <c r="X170" s="71">
        <v>0</v>
      </c>
      <c r="Y170" s="71">
        <v>0</v>
      </c>
      <c r="Z170" s="71">
        <v>0</v>
      </c>
      <c r="AA170" s="71">
        <v>0</v>
      </c>
      <c r="AC170" s="70">
        <v>168</v>
      </c>
      <c r="AD170" s="70" t="s">
        <v>246</v>
      </c>
      <c r="AE170" s="71">
        <v>0</v>
      </c>
      <c r="AF170" s="71">
        <v>0</v>
      </c>
      <c r="AG170" s="71">
        <v>0</v>
      </c>
      <c r="AH170" s="71">
        <v>0</v>
      </c>
      <c r="AJ170" s="70">
        <v>168</v>
      </c>
      <c r="AK170" s="70" t="s">
        <v>246</v>
      </c>
      <c r="AL170" s="71">
        <v>0</v>
      </c>
      <c r="AM170" s="71">
        <v>0</v>
      </c>
      <c r="AN170" s="71">
        <v>0</v>
      </c>
      <c r="AO170" s="71">
        <v>0</v>
      </c>
      <c r="AQ170" s="70">
        <v>168</v>
      </c>
      <c r="AR170" s="70" t="s">
        <v>246</v>
      </c>
      <c r="AS170" s="71">
        <v>0</v>
      </c>
      <c r="AT170" s="71">
        <v>0</v>
      </c>
      <c r="AU170" s="71">
        <v>0</v>
      </c>
      <c r="AV170" s="71">
        <v>0</v>
      </c>
      <c r="AX170" s="70">
        <v>168</v>
      </c>
      <c r="AY170" s="70" t="s">
        <v>246</v>
      </c>
      <c r="AZ170" s="71">
        <v>0</v>
      </c>
      <c r="BA170" s="71">
        <v>0</v>
      </c>
      <c r="BB170" s="71">
        <v>0</v>
      </c>
      <c r="BC170" s="71">
        <v>0</v>
      </c>
      <c r="BE170" s="70">
        <v>168</v>
      </c>
      <c r="BF170" s="70" t="s">
        <v>246</v>
      </c>
      <c r="BG170" s="71">
        <v>0</v>
      </c>
      <c r="BH170" s="71">
        <v>0</v>
      </c>
      <c r="BI170" s="71">
        <v>0</v>
      </c>
      <c r="BJ170" s="71">
        <v>0</v>
      </c>
      <c r="BL170" s="70">
        <v>168</v>
      </c>
      <c r="BM170" s="70" t="s">
        <v>246</v>
      </c>
      <c r="BN170" s="71">
        <v>0</v>
      </c>
      <c r="BO170" s="71">
        <v>0</v>
      </c>
      <c r="BP170" s="71">
        <v>0</v>
      </c>
      <c r="BQ170" s="71">
        <v>0</v>
      </c>
      <c r="BS170" s="70">
        <v>168</v>
      </c>
      <c r="BT170" s="70" t="s">
        <v>246</v>
      </c>
      <c r="BU170" s="71">
        <v>0</v>
      </c>
      <c r="BV170" s="71">
        <v>0</v>
      </c>
      <c r="BW170" s="71">
        <v>0</v>
      </c>
      <c r="BX170" s="71">
        <v>0</v>
      </c>
      <c r="BZ170" s="70">
        <v>168</v>
      </c>
      <c r="CA170" s="70" t="s">
        <v>246</v>
      </c>
      <c r="CB170" s="71">
        <v>0</v>
      </c>
      <c r="CC170" s="71">
        <v>0</v>
      </c>
      <c r="CD170" s="71">
        <v>0</v>
      </c>
      <c r="CE170" s="71">
        <v>0</v>
      </c>
      <c r="CG170" s="70">
        <v>168</v>
      </c>
      <c r="CH170" s="70" t="s">
        <v>246</v>
      </c>
      <c r="CI170" s="71">
        <v>0</v>
      </c>
      <c r="CJ170" s="71">
        <v>0</v>
      </c>
      <c r="CK170" s="71">
        <v>0</v>
      </c>
      <c r="CL170" s="71">
        <v>0</v>
      </c>
      <c r="CN170" s="70">
        <v>168</v>
      </c>
      <c r="CO170" s="70" t="s">
        <v>246</v>
      </c>
      <c r="CP170" s="71">
        <v>0</v>
      </c>
      <c r="CQ170" s="71">
        <v>0</v>
      </c>
      <c r="CR170" s="71">
        <v>0</v>
      </c>
      <c r="CS170" s="71">
        <v>0</v>
      </c>
      <c r="CU170" s="70">
        <v>168</v>
      </c>
      <c r="CV170" s="70" t="s">
        <v>246</v>
      </c>
      <c r="CW170" s="71">
        <v>0</v>
      </c>
      <c r="CX170" s="71">
        <v>0</v>
      </c>
      <c r="CY170" s="71">
        <v>0</v>
      </c>
      <c r="CZ170" s="71">
        <v>0</v>
      </c>
      <c r="DB170" s="70">
        <v>168</v>
      </c>
      <c r="DC170" s="70" t="s">
        <v>246</v>
      </c>
      <c r="DD170" s="71">
        <v>0</v>
      </c>
      <c r="DE170" s="71">
        <v>0</v>
      </c>
      <c r="DF170" s="71">
        <v>0</v>
      </c>
      <c r="DG170" s="71">
        <v>0</v>
      </c>
      <c r="DI170" s="70">
        <v>168</v>
      </c>
      <c r="DJ170" s="70" t="s">
        <v>246</v>
      </c>
      <c r="DK170" s="71">
        <v>0</v>
      </c>
      <c r="DL170" s="71">
        <v>0</v>
      </c>
      <c r="DM170" s="71">
        <v>0</v>
      </c>
      <c r="DN170" s="71">
        <v>0</v>
      </c>
      <c r="DP170" s="70">
        <v>168</v>
      </c>
      <c r="DQ170" s="70" t="s">
        <v>246</v>
      </c>
      <c r="DR170" s="71">
        <v>0</v>
      </c>
      <c r="DS170" s="71">
        <v>0</v>
      </c>
      <c r="DT170" s="71">
        <v>0</v>
      </c>
      <c r="DU170" s="71">
        <v>0</v>
      </c>
      <c r="DW170" s="70">
        <v>168</v>
      </c>
      <c r="DX170" s="70" t="s">
        <v>246</v>
      </c>
      <c r="DY170" s="71">
        <v>0</v>
      </c>
      <c r="DZ170" s="71">
        <v>0</v>
      </c>
      <c r="EA170" s="71">
        <v>0</v>
      </c>
      <c r="EB170" s="71">
        <v>0</v>
      </c>
    </row>
    <row r="171" spans="1:132" x14ac:dyDescent="0.35">
      <c r="A171" s="70">
        <v>169</v>
      </c>
      <c r="B171" s="70" t="s">
        <v>247</v>
      </c>
      <c r="C171" s="71">
        <v>0</v>
      </c>
      <c r="D171" s="71">
        <v>0</v>
      </c>
      <c r="E171" s="71">
        <v>0</v>
      </c>
      <c r="F171" s="71">
        <v>0</v>
      </c>
      <c r="H171" s="70">
        <v>169</v>
      </c>
      <c r="I171" s="70" t="s">
        <v>247</v>
      </c>
      <c r="J171" s="75">
        <v>0</v>
      </c>
      <c r="K171" s="71">
        <v>0</v>
      </c>
      <c r="L171" s="71">
        <v>0</v>
      </c>
      <c r="M171" s="71">
        <v>0</v>
      </c>
      <c r="O171" s="70">
        <v>169</v>
      </c>
      <c r="P171" s="70" t="s">
        <v>247</v>
      </c>
      <c r="Q171" s="75">
        <v>0</v>
      </c>
      <c r="R171" s="71">
        <v>0</v>
      </c>
      <c r="S171" s="71">
        <v>0</v>
      </c>
      <c r="T171" s="71">
        <v>0</v>
      </c>
      <c r="V171" s="70">
        <v>169</v>
      </c>
      <c r="W171" s="70" t="s">
        <v>247</v>
      </c>
      <c r="X171" s="71">
        <v>0</v>
      </c>
      <c r="Y171" s="71">
        <v>0</v>
      </c>
      <c r="Z171" s="71">
        <v>0</v>
      </c>
      <c r="AA171" s="71">
        <v>0</v>
      </c>
      <c r="AC171" s="70">
        <v>169</v>
      </c>
      <c r="AD171" s="70" t="s">
        <v>247</v>
      </c>
      <c r="AE171" s="71">
        <v>0</v>
      </c>
      <c r="AF171" s="71">
        <v>0</v>
      </c>
      <c r="AG171" s="71">
        <v>0</v>
      </c>
      <c r="AH171" s="71">
        <v>0</v>
      </c>
      <c r="AJ171" s="70">
        <v>169</v>
      </c>
      <c r="AK171" s="70" t="s">
        <v>247</v>
      </c>
      <c r="AL171" s="71">
        <v>0</v>
      </c>
      <c r="AM171" s="71">
        <v>0</v>
      </c>
      <c r="AN171" s="71">
        <v>0</v>
      </c>
      <c r="AO171" s="71">
        <v>0</v>
      </c>
      <c r="AQ171" s="70">
        <v>169</v>
      </c>
      <c r="AR171" s="70" t="s">
        <v>247</v>
      </c>
      <c r="AS171" s="71">
        <v>0</v>
      </c>
      <c r="AT171" s="71">
        <v>0</v>
      </c>
      <c r="AU171" s="71">
        <v>0</v>
      </c>
      <c r="AV171" s="71">
        <v>0</v>
      </c>
      <c r="AX171" s="70">
        <v>169</v>
      </c>
      <c r="AY171" s="70" t="s">
        <v>247</v>
      </c>
      <c r="AZ171" s="71">
        <v>0</v>
      </c>
      <c r="BA171" s="71">
        <v>0</v>
      </c>
      <c r="BB171" s="71">
        <v>0</v>
      </c>
      <c r="BC171" s="71">
        <v>0</v>
      </c>
      <c r="BE171" s="70">
        <v>169</v>
      </c>
      <c r="BF171" s="70" t="s">
        <v>247</v>
      </c>
      <c r="BG171" s="71">
        <v>0</v>
      </c>
      <c r="BH171" s="71">
        <v>0</v>
      </c>
      <c r="BI171" s="71">
        <v>0</v>
      </c>
      <c r="BJ171" s="71">
        <v>0</v>
      </c>
      <c r="BL171" s="70">
        <v>169</v>
      </c>
      <c r="BM171" s="70" t="s">
        <v>247</v>
      </c>
      <c r="BN171" s="71">
        <v>0</v>
      </c>
      <c r="BO171" s="71">
        <v>0</v>
      </c>
      <c r="BP171" s="71">
        <v>0</v>
      </c>
      <c r="BQ171" s="71">
        <v>0</v>
      </c>
      <c r="BS171" s="70">
        <v>169</v>
      </c>
      <c r="BT171" s="70" t="s">
        <v>247</v>
      </c>
      <c r="BU171" s="71">
        <v>0</v>
      </c>
      <c r="BV171" s="71">
        <v>0</v>
      </c>
      <c r="BW171" s="71">
        <v>0</v>
      </c>
      <c r="BX171" s="71">
        <v>0</v>
      </c>
      <c r="BZ171" s="70">
        <v>169</v>
      </c>
      <c r="CA171" s="70" t="s">
        <v>247</v>
      </c>
      <c r="CB171" s="71">
        <v>0</v>
      </c>
      <c r="CC171" s="71">
        <v>0</v>
      </c>
      <c r="CD171" s="71">
        <v>0</v>
      </c>
      <c r="CE171" s="71">
        <v>0</v>
      </c>
      <c r="CG171" s="70">
        <v>169</v>
      </c>
      <c r="CH171" s="70" t="s">
        <v>247</v>
      </c>
      <c r="CI171" s="71">
        <v>0</v>
      </c>
      <c r="CJ171" s="71">
        <v>0</v>
      </c>
      <c r="CK171" s="71">
        <v>0</v>
      </c>
      <c r="CL171" s="71">
        <v>0</v>
      </c>
      <c r="CN171" s="70">
        <v>169</v>
      </c>
      <c r="CO171" s="70" t="s">
        <v>247</v>
      </c>
      <c r="CP171" s="71">
        <v>0</v>
      </c>
      <c r="CQ171" s="71">
        <v>0</v>
      </c>
      <c r="CR171" s="71">
        <v>0</v>
      </c>
      <c r="CS171" s="71">
        <v>0</v>
      </c>
      <c r="CU171" s="70">
        <v>169</v>
      </c>
      <c r="CV171" s="70" t="s">
        <v>247</v>
      </c>
      <c r="CW171" s="71">
        <v>0</v>
      </c>
      <c r="CX171" s="71">
        <v>0</v>
      </c>
      <c r="CY171" s="71">
        <v>0</v>
      </c>
      <c r="CZ171" s="71">
        <v>0</v>
      </c>
      <c r="DB171" s="70">
        <v>169</v>
      </c>
      <c r="DC171" s="70" t="s">
        <v>247</v>
      </c>
      <c r="DD171" s="71">
        <v>0</v>
      </c>
      <c r="DE171" s="71">
        <v>0</v>
      </c>
      <c r="DF171" s="71">
        <v>0</v>
      </c>
      <c r="DG171" s="71">
        <v>0</v>
      </c>
      <c r="DI171" s="70">
        <v>169</v>
      </c>
      <c r="DJ171" s="70" t="s">
        <v>247</v>
      </c>
      <c r="DK171" s="71">
        <v>0</v>
      </c>
      <c r="DL171" s="71">
        <v>0</v>
      </c>
      <c r="DM171" s="71">
        <v>0</v>
      </c>
      <c r="DN171" s="71">
        <v>0</v>
      </c>
      <c r="DP171" s="70">
        <v>169</v>
      </c>
      <c r="DQ171" s="70" t="s">
        <v>247</v>
      </c>
      <c r="DR171" s="71">
        <v>0</v>
      </c>
      <c r="DS171" s="71">
        <v>0</v>
      </c>
      <c r="DT171" s="71">
        <v>0</v>
      </c>
      <c r="DU171" s="71">
        <v>0</v>
      </c>
      <c r="DW171" s="70">
        <v>169</v>
      </c>
      <c r="DX171" s="70" t="s">
        <v>247</v>
      </c>
      <c r="DY171" s="71">
        <v>0</v>
      </c>
      <c r="DZ171" s="71">
        <v>0</v>
      </c>
      <c r="EA171" s="71">
        <v>0</v>
      </c>
      <c r="EB171" s="71">
        <v>0</v>
      </c>
    </row>
    <row r="172" spans="1:132" x14ac:dyDescent="0.35">
      <c r="A172" s="70">
        <v>170</v>
      </c>
      <c r="B172" s="70" t="s">
        <v>248</v>
      </c>
      <c r="C172" s="71">
        <v>0</v>
      </c>
      <c r="D172" s="71">
        <v>0</v>
      </c>
      <c r="E172" s="71">
        <v>0</v>
      </c>
      <c r="F172" s="71">
        <v>0</v>
      </c>
      <c r="H172" s="70">
        <v>170</v>
      </c>
      <c r="I172" s="70" t="s">
        <v>248</v>
      </c>
      <c r="J172" s="75">
        <v>0</v>
      </c>
      <c r="K172" s="71">
        <v>0</v>
      </c>
      <c r="L172" s="71">
        <v>0</v>
      </c>
      <c r="M172" s="71">
        <v>0</v>
      </c>
      <c r="O172" s="70">
        <v>170</v>
      </c>
      <c r="P172" s="70" t="s">
        <v>248</v>
      </c>
      <c r="Q172" s="75">
        <v>0</v>
      </c>
      <c r="R172" s="71">
        <v>0</v>
      </c>
      <c r="S172" s="71">
        <v>0</v>
      </c>
      <c r="T172" s="71">
        <v>0</v>
      </c>
      <c r="V172" s="70">
        <v>170</v>
      </c>
      <c r="W172" s="70" t="s">
        <v>248</v>
      </c>
      <c r="X172" s="71">
        <v>0</v>
      </c>
      <c r="Y172" s="71">
        <v>0</v>
      </c>
      <c r="Z172" s="71">
        <v>0</v>
      </c>
      <c r="AA172" s="71">
        <v>0</v>
      </c>
      <c r="AC172" s="70">
        <v>170</v>
      </c>
      <c r="AD172" s="70" t="s">
        <v>248</v>
      </c>
      <c r="AE172" s="71">
        <v>0</v>
      </c>
      <c r="AF172" s="71">
        <v>0</v>
      </c>
      <c r="AG172" s="71">
        <v>0</v>
      </c>
      <c r="AH172" s="71">
        <v>0</v>
      </c>
      <c r="AJ172" s="70">
        <v>170</v>
      </c>
      <c r="AK172" s="70" t="s">
        <v>248</v>
      </c>
      <c r="AL172" s="71">
        <v>0</v>
      </c>
      <c r="AM172" s="71">
        <v>0</v>
      </c>
      <c r="AN172" s="71">
        <v>0</v>
      </c>
      <c r="AO172" s="71">
        <v>0</v>
      </c>
      <c r="AQ172" s="70">
        <v>170</v>
      </c>
      <c r="AR172" s="70" t="s">
        <v>248</v>
      </c>
      <c r="AS172" s="71">
        <v>0</v>
      </c>
      <c r="AT172" s="71">
        <v>0</v>
      </c>
      <c r="AU172" s="71">
        <v>0</v>
      </c>
      <c r="AV172" s="71">
        <v>0</v>
      </c>
      <c r="AX172" s="70">
        <v>170</v>
      </c>
      <c r="AY172" s="70" t="s">
        <v>248</v>
      </c>
      <c r="AZ172" s="71">
        <v>0</v>
      </c>
      <c r="BA172" s="71">
        <v>0</v>
      </c>
      <c r="BB172" s="71">
        <v>0</v>
      </c>
      <c r="BC172" s="71">
        <v>0</v>
      </c>
      <c r="BE172" s="70">
        <v>170</v>
      </c>
      <c r="BF172" s="70" t="s">
        <v>248</v>
      </c>
      <c r="BG172" s="71">
        <v>0</v>
      </c>
      <c r="BH172" s="71">
        <v>0</v>
      </c>
      <c r="BI172" s="71">
        <v>0</v>
      </c>
      <c r="BJ172" s="71">
        <v>0</v>
      </c>
      <c r="BL172" s="70">
        <v>170</v>
      </c>
      <c r="BM172" s="70" t="s">
        <v>248</v>
      </c>
      <c r="BN172" s="71">
        <v>0</v>
      </c>
      <c r="BO172" s="71">
        <v>0</v>
      </c>
      <c r="BP172" s="71">
        <v>0</v>
      </c>
      <c r="BQ172" s="71">
        <v>0</v>
      </c>
      <c r="BS172" s="70">
        <v>170</v>
      </c>
      <c r="BT172" s="70" t="s">
        <v>248</v>
      </c>
      <c r="BU172" s="71">
        <v>0</v>
      </c>
      <c r="BV172" s="71">
        <v>0</v>
      </c>
      <c r="BW172" s="71">
        <v>0</v>
      </c>
      <c r="BX172" s="71">
        <v>0</v>
      </c>
      <c r="BZ172" s="70">
        <v>170</v>
      </c>
      <c r="CA172" s="70" t="s">
        <v>248</v>
      </c>
      <c r="CB172" s="71">
        <v>0</v>
      </c>
      <c r="CC172" s="71">
        <v>0</v>
      </c>
      <c r="CD172" s="71">
        <v>0</v>
      </c>
      <c r="CE172" s="71">
        <v>0</v>
      </c>
      <c r="CG172" s="70">
        <v>170</v>
      </c>
      <c r="CH172" s="70" t="s">
        <v>248</v>
      </c>
      <c r="CI172" s="71">
        <v>0</v>
      </c>
      <c r="CJ172" s="71">
        <v>0</v>
      </c>
      <c r="CK172" s="71">
        <v>0</v>
      </c>
      <c r="CL172" s="71">
        <v>0</v>
      </c>
      <c r="CN172" s="70">
        <v>170</v>
      </c>
      <c r="CO172" s="70" t="s">
        <v>248</v>
      </c>
      <c r="CP172" s="71">
        <v>0</v>
      </c>
      <c r="CQ172" s="71">
        <v>0</v>
      </c>
      <c r="CR172" s="71">
        <v>0</v>
      </c>
      <c r="CS172" s="71">
        <v>0</v>
      </c>
      <c r="CU172" s="70">
        <v>170</v>
      </c>
      <c r="CV172" s="70" t="s">
        <v>248</v>
      </c>
      <c r="CW172" s="71">
        <v>0</v>
      </c>
      <c r="CX172" s="71">
        <v>0</v>
      </c>
      <c r="CY172" s="71">
        <v>0</v>
      </c>
      <c r="CZ172" s="71">
        <v>0</v>
      </c>
      <c r="DB172" s="70">
        <v>170</v>
      </c>
      <c r="DC172" s="70" t="s">
        <v>248</v>
      </c>
      <c r="DD172" s="71">
        <v>0</v>
      </c>
      <c r="DE172" s="71">
        <v>0</v>
      </c>
      <c r="DF172" s="71">
        <v>0</v>
      </c>
      <c r="DG172" s="71">
        <v>0</v>
      </c>
      <c r="DI172" s="70">
        <v>170</v>
      </c>
      <c r="DJ172" s="70" t="s">
        <v>248</v>
      </c>
      <c r="DK172" s="71">
        <v>0</v>
      </c>
      <c r="DL172" s="71">
        <v>0</v>
      </c>
      <c r="DM172" s="71">
        <v>0</v>
      </c>
      <c r="DN172" s="71">
        <v>0</v>
      </c>
      <c r="DP172" s="70">
        <v>170</v>
      </c>
      <c r="DQ172" s="70" t="s">
        <v>248</v>
      </c>
      <c r="DR172" s="71">
        <v>0</v>
      </c>
      <c r="DS172" s="71">
        <v>0</v>
      </c>
      <c r="DT172" s="71">
        <v>0</v>
      </c>
      <c r="DU172" s="71">
        <v>0</v>
      </c>
      <c r="DW172" s="70">
        <v>170</v>
      </c>
      <c r="DX172" s="70" t="s">
        <v>248</v>
      </c>
      <c r="DY172" s="71">
        <v>0</v>
      </c>
      <c r="DZ172" s="71">
        <v>0</v>
      </c>
      <c r="EA172" s="71">
        <v>0</v>
      </c>
      <c r="EB172" s="71">
        <v>0</v>
      </c>
    </row>
    <row r="173" spans="1:132" x14ac:dyDescent="0.35">
      <c r="A173" s="70">
        <v>171</v>
      </c>
      <c r="B173" s="70" t="s">
        <v>249</v>
      </c>
      <c r="C173" s="71">
        <v>0</v>
      </c>
      <c r="D173" s="71">
        <v>0</v>
      </c>
      <c r="E173" s="71">
        <v>0</v>
      </c>
      <c r="F173" s="71">
        <v>0</v>
      </c>
      <c r="H173" s="70">
        <v>171</v>
      </c>
      <c r="I173" s="70" t="s">
        <v>249</v>
      </c>
      <c r="J173" s="75">
        <v>0</v>
      </c>
      <c r="K173" s="71">
        <v>0</v>
      </c>
      <c r="L173" s="71">
        <v>0</v>
      </c>
      <c r="M173" s="71">
        <v>0</v>
      </c>
      <c r="O173" s="70">
        <v>171</v>
      </c>
      <c r="P173" s="70" t="s">
        <v>249</v>
      </c>
      <c r="Q173" s="75">
        <v>0</v>
      </c>
      <c r="R173" s="71">
        <v>0</v>
      </c>
      <c r="S173" s="71">
        <v>0</v>
      </c>
      <c r="T173" s="71">
        <v>0</v>
      </c>
      <c r="V173" s="70">
        <v>171</v>
      </c>
      <c r="W173" s="70" t="s">
        <v>249</v>
      </c>
      <c r="X173" s="71">
        <v>0</v>
      </c>
      <c r="Y173" s="71">
        <v>0</v>
      </c>
      <c r="Z173" s="71">
        <v>0</v>
      </c>
      <c r="AA173" s="71">
        <v>0</v>
      </c>
      <c r="AC173" s="70">
        <v>171</v>
      </c>
      <c r="AD173" s="70" t="s">
        <v>249</v>
      </c>
      <c r="AE173" s="71">
        <v>0</v>
      </c>
      <c r="AF173" s="71">
        <v>0</v>
      </c>
      <c r="AG173" s="71">
        <v>0</v>
      </c>
      <c r="AH173" s="71">
        <v>0</v>
      </c>
      <c r="AJ173" s="70">
        <v>171</v>
      </c>
      <c r="AK173" s="70" t="s">
        <v>249</v>
      </c>
      <c r="AL173" s="71">
        <v>0</v>
      </c>
      <c r="AM173" s="71">
        <v>0</v>
      </c>
      <c r="AN173" s="71">
        <v>0</v>
      </c>
      <c r="AO173" s="71">
        <v>0</v>
      </c>
      <c r="AQ173" s="70">
        <v>171</v>
      </c>
      <c r="AR173" s="70" t="s">
        <v>249</v>
      </c>
      <c r="AS173" s="71">
        <v>0</v>
      </c>
      <c r="AT173" s="71">
        <v>0</v>
      </c>
      <c r="AU173" s="71">
        <v>0</v>
      </c>
      <c r="AV173" s="71">
        <v>0</v>
      </c>
      <c r="AX173" s="70">
        <v>171</v>
      </c>
      <c r="AY173" s="70" t="s">
        <v>249</v>
      </c>
      <c r="AZ173" s="71">
        <v>0</v>
      </c>
      <c r="BA173" s="71">
        <v>0</v>
      </c>
      <c r="BB173" s="71">
        <v>0</v>
      </c>
      <c r="BC173" s="71">
        <v>0</v>
      </c>
      <c r="BE173" s="70">
        <v>171</v>
      </c>
      <c r="BF173" s="70" t="s">
        <v>249</v>
      </c>
      <c r="BG173" s="71">
        <v>0</v>
      </c>
      <c r="BH173" s="71">
        <v>0</v>
      </c>
      <c r="BI173" s="71">
        <v>0</v>
      </c>
      <c r="BJ173" s="71">
        <v>0</v>
      </c>
      <c r="BL173" s="70">
        <v>171</v>
      </c>
      <c r="BM173" s="70" t="s">
        <v>249</v>
      </c>
      <c r="BN173" s="71">
        <v>0</v>
      </c>
      <c r="BO173" s="71">
        <v>0</v>
      </c>
      <c r="BP173" s="71">
        <v>0</v>
      </c>
      <c r="BQ173" s="71">
        <v>0</v>
      </c>
      <c r="BS173" s="70">
        <v>171</v>
      </c>
      <c r="BT173" s="70" t="s">
        <v>249</v>
      </c>
      <c r="BU173" s="71">
        <v>0</v>
      </c>
      <c r="BV173" s="71">
        <v>0</v>
      </c>
      <c r="BW173" s="71">
        <v>0</v>
      </c>
      <c r="BX173" s="71">
        <v>0</v>
      </c>
      <c r="BZ173" s="70">
        <v>171</v>
      </c>
      <c r="CA173" s="70" t="s">
        <v>249</v>
      </c>
      <c r="CB173" s="71">
        <v>0</v>
      </c>
      <c r="CC173" s="71">
        <v>0</v>
      </c>
      <c r="CD173" s="71">
        <v>0</v>
      </c>
      <c r="CE173" s="71">
        <v>0</v>
      </c>
      <c r="CG173" s="70">
        <v>171</v>
      </c>
      <c r="CH173" s="70" t="s">
        <v>249</v>
      </c>
      <c r="CI173" s="71">
        <v>0</v>
      </c>
      <c r="CJ173" s="71">
        <v>0</v>
      </c>
      <c r="CK173" s="71">
        <v>0</v>
      </c>
      <c r="CL173" s="71">
        <v>0</v>
      </c>
      <c r="CN173" s="70">
        <v>171</v>
      </c>
      <c r="CO173" s="70" t="s">
        <v>249</v>
      </c>
      <c r="CP173" s="71">
        <v>0</v>
      </c>
      <c r="CQ173" s="71">
        <v>0</v>
      </c>
      <c r="CR173" s="71">
        <v>0</v>
      </c>
      <c r="CS173" s="71">
        <v>0</v>
      </c>
      <c r="CU173" s="70">
        <v>171</v>
      </c>
      <c r="CV173" s="70" t="s">
        <v>249</v>
      </c>
      <c r="CW173" s="71">
        <v>0</v>
      </c>
      <c r="CX173" s="71">
        <v>0</v>
      </c>
      <c r="CY173" s="71">
        <v>0</v>
      </c>
      <c r="CZ173" s="71">
        <v>0</v>
      </c>
      <c r="DB173" s="70">
        <v>171</v>
      </c>
      <c r="DC173" s="70" t="s">
        <v>249</v>
      </c>
      <c r="DD173" s="71">
        <v>0</v>
      </c>
      <c r="DE173" s="71">
        <v>0</v>
      </c>
      <c r="DF173" s="71">
        <v>0</v>
      </c>
      <c r="DG173" s="71">
        <v>0</v>
      </c>
      <c r="DI173" s="70">
        <v>171</v>
      </c>
      <c r="DJ173" s="70" t="s">
        <v>249</v>
      </c>
      <c r="DK173" s="71">
        <v>0</v>
      </c>
      <c r="DL173" s="71">
        <v>0</v>
      </c>
      <c r="DM173" s="71">
        <v>0</v>
      </c>
      <c r="DN173" s="71">
        <v>0</v>
      </c>
      <c r="DP173" s="70">
        <v>171</v>
      </c>
      <c r="DQ173" s="70" t="s">
        <v>249</v>
      </c>
      <c r="DR173" s="71">
        <v>0</v>
      </c>
      <c r="DS173" s="71">
        <v>0</v>
      </c>
      <c r="DT173" s="71">
        <v>0</v>
      </c>
      <c r="DU173" s="71">
        <v>0</v>
      </c>
      <c r="DW173" s="70">
        <v>171</v>
      </c>
      <c r="DX173" s="70" t="s">
        <v>249</v>
      </c>
      <c r="DY173" s="71">
        <v>0</v>
      </c>
      <c r="DZ173" s="71">
        <v>0</v>
      </c>
      <c r="EA173" s="71">
        <v>0</v>
      </c>
      <c r="EB173" s="71">
        <v>0</v>
      </c>
    </row>
    <row r="174" spans="1:132" x14ac:dyDescent="0.35">
      <c r="A174" s="70">
        <v>172</v>
      </c>
      <c r="B174" s="70" t="s">
        <v>250</v>
      </c>
      <c r="C174" s="71">
        <v>0</v>
      </c>
      <c r="D174" s="71">
        <v>0</v>
      </c>
      <c r="E174" s="71">
        <v>0</v>
      </c>
      <c r="F174" s="71">
        <v>0</v>
      </c>
      <c r="H174" s="70">
        <v>172</v>
      </c>
      <c r="I174" s="70" t="s">
        <v>250</v>
      </c>
      <c r="J174" s="75">
        <v>0</v>
      </c>
      <c r="K174" s="71">
        <v>0</v>
      </c>
      <c r="L174" s="71">
        <v>0</v>
      </c>
      <c r="M174" s="71">
        <v>0</v>
      </c>
      <c r="O174" s="70">
        <v>172</v>
      </c>
      <c r="P174" s="70" t="s">
        <v>250</v>
      </c>
      <c r="Q174" s="75">
        <v>0</v>
      </c>
      <c r="R174" s="71">
        <v>0</v>
      </c>
      <c r="S174" s="71">
        <v>0</v>
      </c>
      <c r="T174" s="71">
        <v>0</v>
      </c>
      <c r="V174" s="70">
        <v>172</v>
      </c>
      <c r="W174" s="70" t="s">
        <v>250</v>
      </c>
      <c r="X174" s="71">
        <v>0</v>
      </c>
      <c r="Y174" s="71">
        <v>0</v>
      </c>
      <c r="Z174" s="71">
        <v>0</v>
      </c>
      <c r="AA174" s="71">
        <v>0</v>
      </c>
      <c r="AC174" s="70">
        <v>172</v>
      </c>
      <c r="AD174" s="70" t="s">
        <v>250</v>
      </c>
      <c r="AE174" s="71">
        <v>0</v>
      </c>
      <c r="AF174" s="71">
        <v>0</v>
      </c>
      <c r="AG174" s="71">
        <v>0</v>
      </c>
      <c r="AH174" s="71">
        <v>0</v>
      </c>
      <c r="AJ174" s="70">
        <v>172</v>
      </c>
      <c r="AK174" s="70" t="s">
        <v>250</v>
      </c>
      <c r="AL174" s="71">
        <v>0</v>
      </c>
      <c r="AM174" s="71">
        <v>0</v>
      </c>
      <c r="AN174" s="71">
        <v>0</v>
      </c>
      <c r="AO174" s="71">
        <v>0</v>
      </c>
      <c r="AQ174" s="70">
        <v>172</v>
      </c>
      <c r="AR174" s="70" t="s">
        <v>250</v>
      </c>
      <c r="AS174" s="71">
        <v>0</v>
      </c>
      <c r="AT174" s="71">
        <v>0</v>
      </c>
      <c r="AU174" s="71">
        <v>0</v>
      </c>
      <c r="AV174" s="71">
        <v>0</v>
      </c>
      <c r="AX174" s="70">
        <v>172</v>
      </c>
      <c r="AY174" s="70" t="s">
        <v>250</v>
      </c>
      <c r="AZ174" s="71">
        <v>0</v>
      </c>
      <c r="BA174" s="71">
        <v>0</v>
      </c>
      <c r="BB174" s="71">
        <v>0</v>
      </c>
      <c r="BC174" s="71">
        <v>0</v>
      </c>
      <c r="BE174" s="70">
        <v>172</v>
      </c>
      <c r="BF174" s="70" t="s">
        <v>250</v>
      </c>
      <c r="BG174" s="71">
        <v>0</v>
      </c>
      <c r="BH174" s="71">
        <v>0</v>
      </c>
      <c r="BI174" s="71">
        <v>0</v>
      </c>
      <c r="BJ174" s="71">
        <v>0</v>
      </c>
      <c r="BL174" s="70">
        <v>172</v>
      </c>
      <c r="BM174" s="70" t="s">
        <v>250</v>
      </c>
      <c r="BN174" s="71">
        <v>0</v>
      </c>
      <c r="BO174" s="71">
        <v>0</v>
      </c>
      <c r="BP174" s="71">
        <v>0</v>
      </c>
      <c r="BQ174" s="71">
        <v>0</v>
      </c>
      <c r="BS174" s="70">
        <v>172</v>
      </c>
      <c r="BT174" s="70" t="s">
        <v>250</v>
      </c>
      <c r="BU174" s="71">
        <v>0</v>
      </c>
      <c r="BV174" s="71">
        <v>0</v>
      </c>
      <c r="BW174" s="71">
        <v>0</v>
      </c>
      <c r="BX174" s="71">
        <v>0</v>
      </c>
      <c r="BZ174" s="70">
        <v>172</v>
      </c>
      <c r="CA174" s="70" t="s">
        <v>250</v>
      </c>
      <c r="CB174" s="71">
        <v>0</v>
      </c>
      <c r="CC174" s="71">
        <v>0</v>
      </c>
      <c r="CD174" s="71">
        <v>0</v>
      </c>
      <c r="CE174" s="71">
        <v>0</v>
      </c>
      <c r="CG174" s="70">
        <v>172</v>
      </c>
      <c r="CH174" s="70" t="s">
        <v>250</v>
      </c>
      <c r="CI174" s="71">
        <v>0</v>
      </c>
      <c r="CJ174" s="71">
        <v>0</v>
      </c>
      <c r="CK174" s="71">
        <v>0</v>
      </c>
      <c r="CL174" s="71">
        <v>0</v>
      </c>
      <c r="CN174" s="70">
        <v>172</v>
      </c>
      <c r="CO174" s="70" t="s">
        <v>250</v>
      </c>
      <c r="CP174" s="71">
        <v>0</v>
      </c>
      <c r="CQ174" s="71">
        <v>0</v>
      </c>
      <c r="CR174" s="71">
        <v>0</v>
      </c>
      <c r="CS174" s="71">
        <v>0</v>
      </c>
      <c r="CU174" s="70">
        <v>172</v>
      </c>
      <c r="CV174" s="70" t="s">
        <v>250</v>
      </c>
      <c r="CW174" s="71">
        <v>0</v>
      </c>
      <c r="CX174" s="71">
        <v>0</v>
      </c>
      <c r="CY174" s="71">
        <v>0</v>
      </c>
      <c r="CZ174" s="71">
        <v>0</v>
      </c>
      <c r="DB174" s="70">
        <v>172</v>
      </c>
      <c r="DC174" s="70" t="s">
        <v>250</v>
      </c>
      <c r="DD174" s="71">
        <v>0</v>
      </c>
      <c r="DE174" s="71">
        <v>0</v>
      </c>
      <c r="DF174" s="71">
        <v>0</v>
      </c>
      <c r="DG174" s="71">
        <v>0</v>
      </c>
      <c r="DI174" s="70">
        <v>172</v>
      </c>
      <c r="DJ174" s="70" t="s">
        <v>250</v>
      </c>
      <c r="DK174" s="71">
        <v>0</v>
      </c>
      <c r="DL174" s="71">
        <v>0</v>
      </c>
      <c r="DM174" s="71">
        <v>0</v>
      </c>
      <c r="DN174" s="71">
        <v>0</v>
      </c>
      <c r="DP174" s="70">
        <v>172</v>
      </c>
      <c r="DQ174" s="70" t="s">
        <v>250</v>
      </c>
      <c r="DR174" s="71">
        <v>0</v>
      </c>
      <c r="DS174" s="71">
        <v>0</v>
      </c>
      <c r="DT174" s="71">
        <v>0</v>
      </c>
      <c r="DU174" s="71">
        <v>0</v>
      </c>
      <c r="DW174" s="70">
        <v>172</v>
      </c>
      <c r="DX174" s="70" t="s">
        <v>250</v>
      </c>
      <c r="DY174" s="71">
        <v>0</v>
      </c>
      <c r="DZ174" s="71">
        <v>0</v>
      </c>
      <c r="EA174" s="71">
        <v>0</v>
      </c>
      <c r="EB174" s="71">
        <v>0</v>
      </c>
    </row>
    <row r="175" spans="1:132" x14ac:dyDescent="0.35">
      <c r="A175" s="70">
        <v>173</v>
      </c>
      <c r="B175" s="70" t="s">
        <v>251</v>
      </c>
      <c r="C175" s="71">
        <v>0</v>
      </c>
      <c r="D175" s="71">
        <v>0</v>
      </c>
      <c r="E175" s="71">
        <v>0</v>
      </c>
      <c r="F175" s="71">
        <v>0</v>
      </c>
      <c r="H175" s="70">
        <v>173</v>
      </c>
      <c r="I175" s="70" t="s">
        <v>251</v>
      </c>
      <c r="J175" s="75">
        <v>0</v>
      </c>
      <c r="K175" s="71">
        <v>0</v>
      </c>
      <c r="L175" s="71">
        <v>0</v>
      </c>
      <c r="M175" s="71">
        <v>0</v>
      </c>
      <c r="O175" s="70">
        <v>173</v>
      </c>
      <c r="P175" s="70" t="s">
        <v>251</v>
      </c>
      <c r="Q175" s="75">
        <v>0</v>
      </c>
      <c r="R175" s="71">
        <v>0</v>
      </c>
      <c r="S175" s="71">
        <v>0</v>
      </c>
      <c r="T175" s="71">
        <v>0</v>
      </c>
      <c r="V175" s="70">
        <v>173</v>
      </c>
      <c r="W175" s="70" t="s">
        <v>251</v>
      </c>
      <c r="X175" s="71">
        <v>0</v>
      </c>
      <c r="Y175" s="71">
        <v>0</v>
      </c>
      <c r="Z175" s="71">
        <v>0</v>
      </c>
      <c r="AA175" s="71">
        <v>0</v>
      </c>
      <c r="AC175" s="70">
        <v>173</v>
      </c>
      <c r="AD175" s="70" t="s">
        <v>251</v>
      </c>
      <c r="AE175" s="71">
        <v>0</v>
      </c>
      <c r="AF175" s="71">
        <v>0</v>
      </c>
      <c r="AG175" s="71">
        <v>0</v>
      </c>
      <c r="AH175" s="71">
        <v>0</v>
      </c>
      <c r="AJ175" s="70">
        <v>173</v>
      </c>
      <c r="AK175" s="70" t="s">
        <v>251</v>
      </c>
      <c r="AL175" s="71">
        <v>0</v>
      </c>
      <c r="AM175" s="71">
        <v>0</v>
      </c>
      <c r="AN175" s="71">
        <v>0</v>
      </c>
      <c r="AO175" s="71">
        <v>0</v>
      </c>
      <c r="AQ175" s="70">
        <v>173</v>
      </c>
      <c r="AR175" s="70" t="s">
        <v>251</v>
      </c>
      <c r="AS175" s="71">
        <v>0</v>
      </c>
      <c r="AT175" s="71">
        <v>0</v>
      </c>
      <c r="AU175" s="71">
        <v>0</v>
      </c>
      <c r="AV175" s="71">
        <v>0</v>
      </c>
      <c r="AX175" s="70">
        <v>173</v>
      </c>
      <c r="AY175" s="70" t="s">
        <v>251</v>
      </c>
      <c r="AZ175" s="71">
        <v>0</v>
      </c>
      <c r="BA175" s="71">
        <v>0</v>
      </c>
      <c r="BB175" s="71">
        <v>0</v>
      </c>
      <c r="BC175" s="71">
        <v>0</v>
      </c>
      <c r="BE175" s="70">
        <v>173</v>
      </c>
      <c r="BF175" s="70" t="s">
        <v>251</v>
      </c>
      <c r="BG175" s="71">
        <v>0</v>
      </c>
      <c r="BH175" s="71">
        <v>0</v>
      </c>
      <c r="BI175" s="71">
        <v>0</v>
      </c>
      <c r="BJ175" s="71">
        <v>0</v>
      </c>
      <c r="BL175" s="70">
        <v>173</v>
      </c>
      <c r="BM175" s="70" t="s">
        <v>251</v>
      </c>
      <c r="BN175" s="71">
        <v>0</v>
      </c>
      <c r="BO175" s="71">
        <v>0</v>
      </c>
      <c r="BP175" s="71">
        <v>0</v>
      </c>
      <c r="BQ175" s="71">
        <v>0</v>
      </c>
      <c r="BS175" s="70">
        <v>173</v>
      </c>
      <c r="BT175" s="70" t="s">
        <v>251</v>
      </c>
      <c r="BU175" s="71">
        <v>0</v>
      </c>
      <c r="BV175" s="71">
        <v>0</v>
      </c>
      <c r="BW175" s="71">
        <v>0</v>
      </c>
      <c r="BX175" s="71">
        <v>0</v>
      </c>
      <c r="BZ175" s="70">
        <v>173</v>
      </c>
      <c r="CA175" s="70" t="s">
        <v>251</v>
      </c>
      <c r="CB175" s="71">
        <v>0</v>
      </c>
      <c r="CC175" s="71">
        <v>0</v>
      </c>
      <c r="CD175" s="71">
        <v>0</v>
      </c>
      <c r="CE175" s="71">
        <v>0</v>
      </c>
      <c r="CG175" s="70">
        <v>173</v>
      </c>
      <c r="CH175" s="70" t="s">
        <v>251</v>
      </c>
      <c r="CI175" s="71">
        <v>0</v>
      </c>
      <c r="CJ175" s="71">
        <v>0</v>
      </c>
      <c r="CK175" s="71">
        <v>0</v>
      </c>
      <c r="CL175" s="71">
        <v>0</v>
      </c>
      <c r="CN175" s="70">
        <v>173</v>
      </c>
      <c r="CO175" s="70" t="s">
        <v>251</v>
      </c>
      <c r="CP175" s="71">
        <v>0</v>
      </c>
      <c r="CQ175" s="71">
        <v>0</v>
      </c>
      <c r="CR175" s="71">
        <v>0</v>
      </c>
      <c r="CS175" s="71">
        <v>0</v>
      </c>
      <c r="CU175" s="70">
        <v>173</v>
      </c>
      <c r="CV175" s="70" t="s">
        <v>251</v>
      </c>
      <c r="CW175" s="71">
        <v>0</v>
      </c>
      <c r="CX175" s="71">
        <v>0</v>
      </c>
      <c r="CY175" s="71">
        <v>0</v>
      </c>
      <c r="CZ175" s="71">
        <v>0</v>
      </c>
      <c r="DB175" s="70">
        <v>173</v>
      </c>
      <c r="DC175" s="70" t="s">
        <v>251</v>
      </c>
      <c r="DD175" s="71">
        <v>0</v>
      </c>
      <c r="DE175" s="71">
        <v>0</v>
      </c>
      <c r="DF175" s="71">
        <v>0</v>
      </c>
      <c r="DG175" s="71">
        <v>0</v>
      </c>
      <c r="DI175" s="70">
        <v>173</v>
      </c>
      <c r="DJ175" s="70" t="s">
        <v>251</v>
      </c>
      <c r="DK175" s="71">
        <v>0</v>
      </c>
      <c r="DL175" s="71">
        <v>0</v>
      </c>
      <c r="DM175" s="71">
        <v>0</v>
      </c>
      <c r="DN175" s="71">
        <v>0</v>
      </c>
      <c r="DP175" s="70">
        <v>173</v>
      </c>
      <c r="DQ175" s="70" t="s">
        <v>251</v>
      </c>
      <c r="DR175" s="71">
        <v>0</v>
      </c>
      <c r="DS175" s="71">
        <v>0</v>
      </c>
      <c r="DT175" s="71">
        <v>0</v>
      </c>
      <c r="DU175" s="71">
        <v>0</v>
      </c>
      <c r="DW175" s="70">
        <v>173</v>
      </c>
      <c r="DX175" s="70" t="s">
        <v>251</v>
      </c>
      <c r="DY175" s="71">
        <v>0</v>
      </c>
      <c r="DZ175" s="71">
        <v>0</v>
      </c>
      <c r="EA175" s="71">
        <v>0</v>
      </c>
      <c r="EB175" s="71">
        <v>0</v>
      </c>
    </row>
    <row r="176" spans="1:132" x14ac:dyDescent="0.35">
      <c r="A176" s="70">
        <v>174</v>
      </c>
      <c r="B176" s="70" t="s">
        <v>252</v>
      </c>
      <c r="C176" s="71">
        <v>0</v>
      </c>
      <c r="D176" s="71">
        <v>2.00266884432325E-2</v>
      </c>
      <c r="E176" s="71">
        <v>13.642580498506501</v>
      </c>
      <c r="F176" s="71">
        <v>13.662607186949799</v>
      </c>
      <c r="H176" s="70">
        <v>174</v>
      </c>
      <c r="I176" s="70" t="s">
        <v>252</v>
      </c>
      <c r="J176" s="75">
        <v>0</v>
      </c>
      <c r="K176" s="71">
        <v>0.24365561732471899</v>
      </c>
      <c r="L176" s="71">
        <v>246.278038804532</v>
      </c>
      <c r="M176" s="71">
        <v>246.52169442185701</v>
      </c>
      <c r="O176" s="70">
        <v>174</v>
      </c>
      <c r="P176" s="70" t="s">
        <v>252</v>
      </c>
      <c r="Q176" s="75">
        <v>0</v>
      </c>
      <c r="R176" s="71">
        <v>219.16250466584799</v>
      </c>
      <c r="S176" s="71">
        <v>464.318955565507</v>
      </c>
      <c r="T176" s="71">
        <v>683.48146023135405</v>
      </c>
      <c r="V176" s="70">
        <v>174</v>
      </c>
      <c r="W176" s="70" t="s">
        <v>252</v>
      </c>
      <c r="X176" s="71">
        <v>0</v>
      </c>
      <c r="Y176" s="71">
        <v>0.33424627575584998</v>
      </c>
      <c r="Z176" s="71">
        <v>156.61338678227199</v>
      </c>
      <c r="AA176" s="71">
        <v>156.947633058028</v>
      </c>
      <c r="AC176" s="70">
        <v>174</v>
      </c>
      <c r="AD176" s="70" t="s">
        <v>252</v>
      </c>
      <c r="AE176" s="71">
        <v>0</v>
      </c>
      <c r="AF176" s="71">
        <v>30.0081187985976</v>
      </c>
      <c r="AG176" s="71">
        <v>84.887858034379704</v>
      </c>
      <c r="AH176" s="71">
        <v>114.895976832977</v>
      </c>
      <c r="AJ176" s="70">
        <v>174</v>
      </c>
      <c r="AK176" s="70" t="s">
        <v>252</v>
      </c>
      <c r="AL176" s="71">
        <v>0</v>
      </c>
      <c r="AM176" s="71">
        <v>1.31818581981026E-3</v>
      </c>
      <c r="AN176" s="71">
        <v>1.50947307502035</v>
      </c>
      <c r="AO176" s="71">
        <v>1.5107912608401599</v>
      </c>
      <c r="AQ176" s="70">
        <v>174</v>
      </c>
      <c r="AR176" s="70" t="s">
        <v>252</v>
      </c>
      <c r="AS176" s="71">
        <v>0</v>
      </c>
      <c r="AT176" s="71">
        <v>5.9414121732786498E-2</v>
      </c>
      <c r="AU176" s="71">
        <v>2.4667290455486999</v>
      </c>
      <c r="AV176" s="71">
        <v>2.52614316728148</v>
      </c>
      <c r="AX176" s="70">
        <v>174</v>
      </c>
      <c r="AY176" s="70" t="s">
        <v>252</v>
      </c>
      <c r="AZ176" s="71">
        <v>0</v>
      </c>
      <c r="BA176" s="71">
        <v>1.31818581981026E-3</v>
      </c>
      <c r="BB176" s="71">
        <v>1.50947307502035</v>
      </c>
      <c r="BC176" s="71">
        <v>1.5107912608401599</v>
      </c>
      <c r="BE176" s="70">
        <v>174</v>
      </c>
      <c r="BF176" s="70" t="s">
        <v>252</v>
      </c>
      <c r="BG176" s="71">
        <v>0</v>
      </c>
      <c r="BH176" s="71">
        <v>5.9414121732786498E-2</v>
      </c>
      <c r="BI176" s="71">
        <v>2.4667290455486999</v>
      </c>
      <c r="BJ176" s="71">
        <v>2.52614316728148</v>
      </c>
      <c r="BL176" s="70">
        <v>174</v>
      </c>
      <c r="BM176" s="70" t="s">
        <v>252</v>
      </c>
      <c r="BN176" s="71">
        <v>0</v>
      </c>
      <c r="BO176" s="71">
        <v>2.6842483522406401E-3</v>
      </c>
      <c r="BP176" s="71">
        <v>3.07377044532174</v>
      </c>
      <c r="BQ176" s="71">
        <v>3.0764546936739801</v>
      </c>
      <c r="BS176" s="70">
        <v>174</v>
      </c>
      <c r="BT176" s="70" t="s">
        <v>252</v>
      </c>
      <c r="BU176" s="71">
        <v>0</v>
      </c>
      <c r="BV176" s="71">
        <v>6.6673301378410502E-2</v>
      </c>
      <c r="BW176" s="71">
        <v>4.0024970735152001</v>
      </c>
      <c r="BX176" s="71">
        <v>4.0691703748936101</v>
      </c>
      <c r="BZ176" s="70">
        <v>174</v>
      </c>
      <c r="CA176" s="70" t="s">
        <v>252</v>
      </c>
      <c r="CB176" s="71">
        <v>0</v>
      </c>
      <c r="CC176" s="71">
        <v>6.3517842561434104E-3</v>
      </c>
      <c r="CD176" s="71">
        <v>6.12418380163815</v>
      </c>
      <c r="CE176" s="71">
        <v>6.1305355858943003</v>
      </c>
      <c r="CG176" s="70">
        <v>174</v>
      </c>
      <c r="CH176" s="70" t="s">
        <v>252</v>
      </c>
      <c r="CI176" s="71">
        <v>0</v>
      </c>
      <c r="CJ176" s="71">
        <v>10.6744842566144</v>
      </c>
      <c r="CK176" s="71">
        <v>12.756414977663599</v>
      </c>
      <c r="CL176" s="71">
        <v>23.430899234278002</v>
      </c>
      <c r="CN176" s="70">
        <v>174</v>
      </c>
      <c r="CO176" s="70" t="s">
        <v>252</v>
      </c>
      <c r="CP176" s="71">
        <v>0</v>
      </c>
      <c r="CQ176" s="71">
        <v>1.1118645358355599E-3</v>
      </c>
      <c r="CR176" s="71">
        <v>1.2732116782710901</v>
      </c>
      <c r="CS176" s="71">
        <v>1.2743235428069299</v>
      </c>
      <c r="CU176" s="70">
        <v>174</v>
      </c>
      <c r="CV176" s="70" t="s">
        <v>252</v>
      </c>
      <c r="CW176" s="71">
        <v>0</v>
      </c>
      <c r="CX176" s="71">
        <v>4.5122569800845599E-2</v>
      </c>
      <c r="CY176" s="71">
        <v>2.1151661957430599</v>
      </c>
      <c r="CZ176" s="71">
        <v>2.1602887655438998</v>
      </c>
      <c r="DB176" s="70">
        <v>174</v>
      </c>
      <c r="DC176" s="70" t="s">
        <v>252</v>
      </c>
      <c r="DD176" s="71">
        <v>0</v>
      </c>
      <c r="DE176" s="71">
        <v>9.3329031690066698E-3</v>
      </c>
      <c r="DF176" s="71">
        <v>5.7679332251966597</v>
      </c>
      <c r="DG176" s="71">
        <v>5.7772661283656701</v>
      </c>
      <c r="DI176" s="70">
        <v>174</v>
      </c>
      <c r="DJ176" s="70" t="s">
        <v>252</v>
      </c>
      <c r="DK176" s="71">
        <v>0</v>
      </c>
      <c r="DL176" s="71">
        <v>0.17718323864018701</v>
      </c>
      <c r="DM176" s="71">
        <v>7.7127577815855801</v>
      </c>
      <c r="DN176" s="71">
        <v>7.8899410202257698</v>
      </c>
      <c r="DP176" s="70">
        <v>174</v>
      </c>
      <c r="DQ176" s="70" t="s">
        <v>252</v>
      </c>
      <c r="DR176" s="71">
        <v>0</v>
      </c>
      <c r="DS176" s="71">
        <v>3.0297754863132299E-3</v>
      </c>
      <c r="DT176" s="71">
        <v>3.46943841392922</v>
      </c>
      <c r="DU176" s="71">
        <v>3.47246818941553</v>
      </c>
      <c r="DW176" s="70">
        <v>174</v>
      </c>
      <c r="DX176" s="70" t="s">
        <v>252</v>
      </c>
      <c r="DY176" s="71">
        <v>0</v>
      </c>
      <c r="DZ176" s="71">
        <v>9.7016654944924799E-2</v>
      </c>
      <c r="EA176" s="71">
        <v>6.0651321928605499</v>
      </c>
      <c r="EB176" s="71">
        <v>6.1621488478054802</v>
      </c>
    </row>
    <row r="177" spans="1:132" x14ac:dyDescent="0.35">
      <c r="A177" s="70">
        <v>175</v>
      </c>
      <c r="B177" s="70" t="s">
        <v>253</v>
      </c>
      <c r="C177" s="71">
        <v>0</v>
      </c>
      <c r="D177" s="71">
        <v>0</v>
      </c>
      <c r="E177" s="71">
        <v>0</v>
      </c>
      <c r="F177" s="71">
        <v>0</v>
      </c>
      <c r="H177" s="70">
        <v>175</v>
      </c>
      <c r="I177" s="70" t="s">
        <v>253</v>
      </c>
      <c r="J177" s="75">
        <v>0</v>
      </c>
      <c r="K177" s="71">
        <v>0</v>
      </c>
      <c r="L177" s="71">
        <v>0</v>
      </c>
      <c r="M177" s="71">
        <v>0</v>
      </c>
      <c r="O177" s="70">
        <v>175</v>
      </c>
      <c r="P177" s="70" t="s">
        <v>253</v>
      </c>
      <c r="Q177" s="75">
        <v>0</v>
      </c>
      <c r="R177" s="71">
        <v>0</v>
      </c>
      <c r="S177" s="71">
        <v>0</v>
      </c>
      <c r="T177" s="71">
        <v>0</v>
      </c>
      <c r="V177" s="70">
        <v>175</v>
      </c>
      <c r="W177" s="70" t="s">
        <v>253</v>
      </c>
      <c r="X177" s="71">
        <v>0</v>
      </c>
      <c r="Y177" s="71">
        <v>0</v>
      </c>
      <c r="Z177" s="71">
        <v>0</v>
      </c>
      <c r="AA177" s="71">
        <v>0</v>
      </c>
      <c r="AC177" s="70">
        <v>175</v>
      </c>
      <c r="AD177" s="70" t="s">
        <v>253</v>
      </c>
      <c r="AE177" s="71">
        <v>0</v>
      </c>
      <c r="AF177" s="71">
        <v>0</v>
      </c>
      <c r="AG177" s="71">
        <v>0</v>
      </c>
      <c r="AH177" s="71">
        <v>0</v>
      </c>
      <c r="AJ177" s="70">
        <v>175</v>
      </c>
      <c r="AK177" s="70" t="s">
        <v>253</v>
      </c>
      <c r="AL177" s="71">
        <v>0</v>
      </c>
      <c r="AM177" s="71">
        <v>0</v>
      </c>
      <c r="AN177" s="71">
        <v>0</v>
      </c>
      <c r="AO177" s="71">
        <v>0</v>
      </c>
      <c r="AQ177" s="70">
        <v>175</v>
      </c>
      <c r="AR177" s="70" t="s">
        <v>253</v>
      </c>
      <c r="AS177" s="71">
        <v>0</v>
      </c>
      <c r="AT177" s="71">
        <v>0</v>
      </c>
      <c r="AU177" s="71">
        <v>0</v>
      </c>
      <c r="AV177" s="71">
        <v>0</v>
      </c>
      <c r="AX177" s="70">
        <v>175</v>
      </c>
      <c r="AY177" s="70" t="s">
        <v>253</v>
      </c>
      <c r="AZ177" s="71">
        <v>0</v>
      </c>
      <c r="BA177" s="71">
        <v>0</v>
      </c>
      <c r="BB177" s="71">
        <v>0</v>
      </c>
      <c r="BC177" s="71">
        <v>0</v>
      </c>
      <c r="BE177" s="70">
        <v>175</v>
      </c>
      <c r="BF177" s="70" t="s">
        <v>253</v>
      </c>
      <c r="BG177" s="71">
        <v>0</v>
      </c>
      <c r="BH177" s="71">
        <v>0</v>
      </c>
      <c r="BI177" s="71">
        <v>0</v>
      </c>
      <c r="BJ177" s="71">
        <v>0</v>
      </c>
      <c r="BL177" s="70">
        <v>175</v>
      </c>
      <c r="BM177" s="70" t="s">
        <v>253</v>
      </c>
      <c r="BN177" s="71">
        <v>0</v>
      </c>
      <c r="BO177" s="71">
        <v>0</v>
      </c>
      <c r="BP177" s="71">
        <v>0</v>
      </c>
      <c r="BQ177" s="71">
        <v>0</v>
      </c>
      <c r="BS177" s="70">
        <v>175</v>
      </c>
      <c r="BT177" s="70" t="s">
        <v>253</v>
      </c>
      <c r="BU177" s="71">
        <v>0</v>
      </c>
      <c r="BV177" s="71">
        <v>0</v>
      </c>
      <c r="BW177" s="71">
        <v>0</v>
      </c>
      <c r="BX177" s="71">
        <v>0</v>
      </c>
      <c r="BZ177" s="70">
        <v>175</v>
      </c>
      <c r="CA177" s="70" t="s">
        <v>253</v>
      </c>
      <c r="CB177" s="71">
        <v>0</v>
      </c>
      <c r="CC177" s="71">
        <v>0</v>
      </c>
      <c r="CD177" s="71">
        <v>0</v>
      </c>
      <c r="CE177" s="71">
        <v>0</v>
      </c>
      <c r="CG177" s="70">
        <v>175</v>
      </c>
      <c r="CH177" s="70" t="s">
        <v>253</v>
      </c>
      <c r="CI177" s="71">
        <v>0</v>
      </c>
      <c r="CJ177" s="71">
        <v>0</v>
      </c>
      <c r="CK177" s="71">
        <v>0</v>
      </c>
      <c r="CL177" s="71">
        <v>0</v>
      </c>
      <c r="CN177" s="70">
        <v>175</v>
      </c>
      <c r="CO177" s="70" t="s">
        <v>253</v>
      </c>
      <c r="CP177" s="71">
        <v>0</v>
      </c>
      <c r="CQ177" s="71">
        <v>0</v>
      </c>
      <c r="CR177" s="71">
        <v>0</v>
      </c>
      <c r="CS177" s="71">
        <v>0</v>
      </c>
      <c r="CU177" s="70">
        <v>175</v>
      </c>
      <c r="CV177" s="70" t="s">
        <v>253</v>
      </c>
      <c r="CW177" s="71">
        <v>0</v>
      </c>
      <c r="CX177" s="71">
        <v>0</v>
      </c>
      <c r="CY177" s="71">
        <v>0</v>
      </c>
      <c r="CZ177" s="71">
        <v>0</v>
      </c>
      <c r="DB177" s="70">
        <v>175</v>
      </c>
      <c r="DC177" s="70" t="s">
        <v>253</v>
      </c>
      <c r="DD177" s="71">
        <v>0</v>
      </c>
      <c r="DE177" s="71">
        <v>0</v>
      </c>
      <c r="DF177" s="71">
        <v>0</v>
      </c>
      <c r="DG177" s="71">
        <v>0</v>
      </c>
      <c r="DI177" s="70">
        <v>175</v>
      </c>
      <c r="DJ177" s="70" t="s">
        <v>253</v>
      </c>
      <c r="DK177" s="71">
        <v>0</v>
      </c>
      <c r="DL177" s="71">
        <v>0</v>
      </c>
      <c r="DM177" s="71">
        <v>0</v>
      </c>
      <c r="DN177" s="71">
        <v>0</v>
      </c>
      <c r="DP177" s="70">
        <v>175</v>
      </c>
      <c r="DQ177" s="70" t="s">
        <v>253</v>
      </c>
      <c r="DR177" s="71">
        <v>0</v>
      </c>
      <c r="DS177" s="71">
        <v>0</v>
      </c>
      <c r="DT177" s="71">
        <v>0</v>
      </c>
      <c r="DU177" s="71">
        <v>0</v>
      </c>
      <c r="DW177" s="70">
        <v>175</v>
      </c>
      <c r="DX177" s="70" t="s">
        <v>253</v>
      </c>
      <c r="DY177" s="71">
        <v>0</v>
      </c>
      <c r="DZ177" s="71">
        <v>0</v>
      </c>
      <c r="EA177" s="71">
        <v>0</v>
      </c>
      <c r="EB177" s="71">
        <v>0</v>
      </c>
    </row>
    <row r="178" spans="1:132" x14ac:dyDescent="0.35">
      <c r="A178" s="70">
        <v>176</v>
      </c>
      <c r="B178" s="70" t="s">
        <v>254</v>
      </c>
      <c r="C178" s="71">
        <v>0</v>
      </c>
      <c r="D178" s="71">
        <v>0</v>
      </c>
      <c r="E178" s="71">
        <v>0</v>
      </c>
      <c r="F178" s="71">
        <v>0</v>
      </c>
      <c r="H178" s="70">
        <v>176</v>
      </c>
      <c r="I178" s="70" t="s">
        <v>254</v>
      </c>
      <c r="J178" s="75">
        <v>0</v>
      </c>
      <c r="K178" s="71">
        <v>0</v>
      </c>
      <c r="L178" s="71">
        <v>0</v>
      </c>
      <c r="M178" s="71">
        <v>0</v>
      </c>
      <c r="O178" s="70">
        <v>176</v>
      </c>
      <c r="P178" s="70" t="s">
        <v>254</v>
      </c>
      <c r="Q178" s="75">
        <v>0</v>
      </c>
      <c r="R178" s="71">
        <v>0</v>
      </c>
      <c r="S178" s="71">
        <v>0</v>
      </c>
      <c r="T178" s="71">
        <v>0</v>
      </c>
      <c r="V178" s="70">
        <v>176</v>
      </c>
      <c r="W178" s="70" t="s">
        <v>254</v>
      </c>
      <c r="X178" s="71">
        <v>0</v>
      </c>
      <c r="Y178" s="71">
        <v>0</v>
      </c>
      <c r="Z178" s="71">
        <v>0</v>
      </c>
      <c r="AA178" s="71">
        <v>0</v>
      </c>
      <c r="AC178" s="70">
        <v>176</v>
      </c>
      <c r="AD178" s="70" t="s">
        <v>254</v>
      </c>
      <c r="AE178" s="71">
        <v>0</v>
      </c>
      <c r="AF178" s="71">
        <v>0</v>
      </c>
      <c r="AG178" s="71">
        <v>0</v>
      </c>
      <c r="AH178" s="71">
        <v>0</v>
      </c>
      <c r="AJ178" s="70">
        <v>176</v>
      </c>
      <c r="AK178" s="70" t="s">
        <v>254</v>
      </c>
      <c r="AL178" s="71">
        <v>0</v>
      </c>
      <c r="AM178" s="71">
        <v>0</v>
      </c>
      <c r="AN178" s="71">
        <v>0</v>
      </c>
      <c r="AO178" s="71">
        <v>0</v>
      </c>
      <c r="AQ178" s="70">
        <v>176</v>
      </c>
      <c r="AR178" s="70" t="s">
        <v>254</v>
      </c>
      <c r="AS178" s="71">
        <v>0</v>
      </c>
      <c r="AT178" s="71">
        <v>0</v>
      </c>
      <c r="AU178" s="71">
        <v>0</v>
      </c>
      <c r="AV178" s="71">
        <v>0</v>
      </c>
      <c r="AX178" s="70">
        <v>176</v>
      </c>
      <c r="AY178" s="70" t="s">
        <v>254</v>
      </c>
      <c r="AZ178" s="71">
        <v>0</v>
      </c>
      <c r="BA178" s="71">
        <v>0</v>
      </c>
      <c r="BB178" s="71">
        <v>0</v>
      </c>
      <c r="BC178" s="71">
        <v>0</v>
      </c>
      <c r="BE178" s="70">
        <v>176</v>
      </c>
      <c r="BF178" s="70" t="s">
        <v>254</v>
      </c>
      <c r="BG178" s="71">
        <v>0</v>
      </c>
      <c r="BH178" s="71">
        <v>0</v>
      </c>
      <c r="BI178" s="71">
        <v>0</v>
      </c>
      <c r="BJ178" s="71">
        <v>0</v>
      </c>
      <c r="BL178" s="70">
        <v>176</v>
      </c>
      <c r="BM178" s="70" t="s">
        <v>254</v>
      </c>
      <c r="BN178" s="71">
        <v>0</v>
      </c>
      <c r="BO178" s="71">
        <v>0</v>
      </c>
      <c r="BP178" s="71">
        <v>0</v>
      </c>
      <c r="BQ178" s="71">
        <v>0</v>
      </c>
      <c r="BS178" s="70">
        <v>176</v>
      </c>
      <c r="BT178" s="70" t="s">
        <v>254</v>
      </c>
      <c r="BU178" s="71">
        <v>0</v>
      </c>
      <c r="BV178" s="71">
        <v>0</v>
      </c>
      <c r="BW178" s="71">
        <v>0</v>
      </c>
      <c r="BX178" s="71">
        <v>0</v>
      </c>
      <c r="BZ178" s="70">
        <v>176</v>
      </c>
      <c r="CA178" s="70" t="s">
        <v>254</v>
      </c>
      <c r="CB178" s="71">
        <v>0</v>
      </c>
      <c r="CC178" s="71">
        <v>0</v>
      </c>
      <c r="CD178" s="71">
        <v>0</v>
      </c>
      <c r="CE178" s="71">
        <v>0</v>
      </c>
      <c r="CG178" s="70">
        <v>176</v>
      </c>
      <c r="CH178" s="70" t="s">
        <v>254</v>
      </c>
      <c r="CI178" s="71">
        <v>0</v>
      </c>
      <c r="CJ178" s="71">
        <v>0</v>
      </c>
      <c r="CK178" s="71">
        <v>0</v>
      </c>
      <c r="CL178" s="71">
        <v>0</v>
      </c>
      <c r="CN178" s="70">
        <v>176</v>
      </c>
      <c r="CO178" s="70" t="s">
        <v>254</v>
      </c>
      <c r="CP178" s="71">
        <v>0</v>
      </c>
      <c r="CQ178" s="71">
        <v>0</v>
      </c>
      <c r="CR178" s="71">
        <v>0</v>
      </c>
      <c r="CS178" s="71">
        <v>0</v>
      </c>
      <c r="CU178" s="70">
        <v>176</v>
      </c>
      <c r="CV178" s="70" t="s">
        <v>254</v>
      </c>
      <c r="CW178" s="71">
        <v>0</v>
      </c>
      <c r="CX178" s="71">
        <v>0</v>
      </c>
      <c r="CY178" s="71">
        <v>0</v>
      </c>
      <c r="CZ178" s="71">
        <v>0</v>
      </c>
      <c r="DB178" s="70">
        <v>176</v>
      </c>
      <c r="DC178" s="70" t="s">
        <v>254</v>
      </c>
      <c r="DD178" s="71">
        <v>0</v>
      </c>
      <c r="DE178" s="71">
        <v>0</v>
      </c>
      <c r="DF178" s="71">
        <v>0</v>
      </c>
      <c r="DG178" s="71">
        <v>0</v>
      </c>
      <c r="DI178" s="70">
        <v>176</v>
      </c>
      <c r="DJ178" s="70" t="s">
        <v>254</v>
      </c>
      <c r="DK178" s="71">
        <v>0</v>
      </c>
      <c r="DL178" s="71">
        <v>0</v>
      </c>
      <c r="DM178" s="71">
        <v>0</v>
      </c>
      <c r="DN178" s="71">
        <v>0</v>
      </c>
      <c r="DP178" s="70">
        <v>176</v>
      </c>
      <c r="DQ178" s="70" t="s">
        <v>254</v>
      </c>
      <c r="DR178" s="71">
        <v>0</v>
      </c>
      <c r="DS178" s="71">
        <v>0</v>
      </c>
      <c r="DT178" s="71">
        <v>0</v>
      </c>
      <c r="DU178" s="71">
        <v>0</v>
      </c>
      <c r="DW178" s="70">
        <v>176</v>
      </c>
      <c r="DX178" s="70" t="s">
        <v>254</v>
      </c>
      <c r="DY178" s="71">
        <v>0</v>
      </c>
      <c r="DZ178" s="71">
        <v>0</v>
      </c>
      <c r="EA178" s="71">
        <v>0</v>
      </c>
      <c r="EB178" s="71">
        <v>0</v>
      </c>
    </row>
    <row r="179" spans="1:132" x14ac:dyDescent="0.35">
      <c r="A179" s="70">
        <v>177</v>
      </c>
      <c r="B179" s="70" t="s">
        <v>255</v>
      </c>
      <c r="C179" s="71">
        <v>0</v>
      </c>
      <c r="D179" s="71">
        <v>97.097155928529801</v>
      </c>
      <c r="E179" s="71">
        <v>1.4733399369247</v>
      </c>
      <c r="F179" s="71">
        <v>98.570495865454504</v>
      </c>
      <c r="H179" s="70">
        <v>177</v>
      </c>
      <c r="I179" s="70" t="s">
        <v>255</v>
      </c>
      <c r="J179" s="75">
        <v>0</v>
      </c>
      <c r="K179" s="71">
        <v>565.07888748263599</v>
      </c>
      <c r="L179" s="71">
        <v>26.4921762480888</v>
      </c>
      <c r="M179" s="71">
        <v>591.57106373072497</v>
      </c>
      <c r="O179" s="70">
        <v>177</v>
      </c>
      <c r="P179" s="70" t="s">
        <v>255</v>
      </c>
      <c r="Q179" s="75">
        <v>0</v>
      </c>
      <c r="R179" s="71">
        <v>128.50935164866499</v>
      </c>
      <c r="S179" s="71">
        <v>49.510228577413599</v>
      </c>
      <c r="T179" s="71">
        <v>178.01958022607801</v>
      </c>
      <c r="V179" s="70">
        <v>177</v>
      </c>
      <c r="W179" s="70" t="s">
        <v>255</v>
      </c>
      <c r="X179" s="71">
        <v>0</v>
      </c>
      <c r="Y179" s="71">
        <v>516.22700985846905</v>
      </c>
      <c r="Z179" s="71">
        <v>16.896520900484401</v>
      </c>
      <c r="AA179" s="71">
        <v>533.12353075895396</v>
      </c>
      <c r="AC179" s="70">
        <v>177</v>
      </c>
      <c r="AD179" s="70" t="s">
        <v>255</v>
      </c>
      <c r="AE179" s="71">
        <v>0</v>
      </c>
      <c r="AF179" s="71">
        <v>22.084566348998599</v>
      </c>
      <c r="AG179" s="71">
        <v>9.0353000549551297</v>
      </c>
      <c r="AH179" s="71">
        <v>31.1198664039538</v>
      </c>
      <c r="AJ179" s="70">
        <v>177</v>
      </c>
      <c r="AK179" s="70" t="s">
        <v>255</v>
      </c>
      <c r="AL179" s="71">
        <v>0</v>
      </c>
      <c r="AM179" s="71">
        <v>3.1730111050768599</v>
      </c>
      <c r="AN179" s="71">
        <v>0.16193995001809799</v>
      </c>
      <c r="AO179" s="71">
        <v>3.3349510550949502</v>
      </c>
      <c r="AQ179" s="70">
        <v>177</v>
      </c>
      <c r="AR179" s="70" t="s">
        <v>255</v>
      </c>
      <c r="AS179" s="71">
        <v>0</v>
      </c>
      <c r="AT179" s="71">
        <v>0.60567045936477903</v>
      </c>
      <c r="AU179" s="71">
        <v>0.264650342544058</v>
      </c>
      <c r="AV179" s="71">
        <v>0.87032080190883598</v>
      </c>
      <c r="AX179" s="70">
        <v>177</v>
      </c>
      <c r="AY179" s="70" t="s">
        <v>255</v>
      </c>
      <c r="AZ179" s="71">
        <v>0</v>
      </c>
      <c r="BA179" s="71">
        <v>3.1730111050768599</v>
      </c>
      <c r="BB179" s="71">
        <v>0.16193995001809799</v>
      </c>
      <c r="BC179" s="71">
        <v>3.3349510550949502</v>
      </c>
      <c r="BE179" s="70">
        <v>177</v>
      </c>
      <c r="BF179" s="70" t="s">
        <v>255</v>
      </c>
      <c r="BG179" s="71">
        <v>0</v>
      </c>
      <c r="BH179" s="71">
        <v>0.60567045936477903</v>
      </c>
      <c r="BI179" s="71">
        <v>0.264650342544058</v>
      </c>
      <c r="BJ179" s="71">
        <v>0.87032080190883598</v>
      </c>
      <c r="BL179" s="70">
        <v>177</v>
      </c>
      <c r="BM179" s="70" t="s">
        <v>255</v>
      </c>
      <c r="BN179" s="71">
        <v>0</v>
      </c>
      <c r="BO179" s="71">
        <v>6.4612664636839696</v>
      </c>
      <c r="BP179" s="71">
        <v>0.32976158403872102</v>
      </c>
      <c r="BQ179" s="71">
        <v>6.7910280477226896</v>
      </c>
      <c r="BS179" s="70">
        <v>177</v>
      </c>
      <c r="BT179" s="70" t="s">
        <v>255</v>
      </c>
      <c r="BU179" s="71">
        <v>0</v>
      </c>
      <c r="BV179" s="71">
        <v>2.71094843567003</v>
      </c>
      <c r="BW179" s="71">
        <v>0.42823562702067403</v>
      </c>
      <c r="BX179" s="71">
        <v>3.1391840626906999</v>
      </c>
      <c r="BZ179" s="70">
        <v>177</v>
      </c>
      <c r="CA179" s="70" t="s">
        <v>255</v>
      </c>
      <c r="CB179" s="71">
        <v>0</v>
      </c>
      <c r="CC179" s="71">
        <v>14.5371590173354</v>
      </c>
      <c r="CD179" s="71">
        <v>0.65950552396145801</v>
      </c>
      <c r="CE179" s="71">
        <v>15.196664541296901</v>
      </c>
      <c r="CG179" s="70">
        <v>177</v>
      </c>
      <c r="CH179" s="70" t="s">
        <v>255</v>
      </c>
      <c r="CI179" s="71">
        <v>0</v>
      </c>
      <c r="CJ179" s="71">
        <v>2.9982657024228798</v>
      </c>
      <c r="CK179" s="71">
        <v>1.35813651795442</v>
      </c>
      <c r="CL179" s="71">
        <v>4.3564022203772899</v>
      </c>
      <c r="CN179" s="70">
        <v>177</v>
      </c>
      <c r="CO179" s="70" t="s">
        <v>255</v>
      </c>
      <c r="CP179" s="71">
        <v>0</v>
      </c>
      <c r="CQ179" s="71">
        <v>2.6763742004561801</v>
      </c>
      <c r="CR179" s="71">
        <v>0.136593251614574</v>
      </c>
      <c r="CS179" s="71">
        <v>2.8129674520707599</v>
      </c>
      <c r="CU179" s="70">
        <v>177</v>
      </c>
      <c r="CV179" s="70" t="s">
        <v>255</v>
      </c>
      <c r="CW179" s="71">
        <v>0</v>
      </c>
      <c r="CX179" s="71">
        <v>0.50117716382210997</v>
      </c>
      <c r="CY179" s="71">
        <v>0.22676756640048801</v>
      </c>
      <c r="CZ179" s="71">
        <v>0.72794473022259798</v>
      </c>
      <c r="DB179" s="70">
        <v>177</v>
      </c>
      <c r="DC179" s="70" t="s">
        <v>255</v>
      </c>
      <c r="DD179" s="71">
        <v>0</v>
      </c>
      <c r="DE179" s="71">
        <v>17.382035507598399</v>
      </c>
      <c r="DF179" s="71">
        <v>0.62454990057718496</v>
      </c>
      <c r="DG179" s="71">
        <v>18.006585408175599</v>
      </c>
      <c r="DI179" s="70">
        <v>177</v>
      </c>
      <c r="DJ179" s="70" t="s">
        <v>255</v>
      </c>
      <c r="DK179" s="71">
        <v>0</v>
      </c>
      <c r="DL179" s="71">
        <v>1.8884679848033501</v>
      </c>
      <c r="DM179" s="71">
        <v>0.82755539700113001</v>
      </c>
      <c r="DN179" s="71">
        <v>2.7160233818044799</v>
      </c>
      <c r="DP179" s="70">
        <v>177</v>
      </c>
      <c r="DQ179" s="70" t="s">
        <v>255</v>
      </c>
      <c r="DR179" s="71">
        <v>0</v>
      </c>
      <c r="DS179" s="71">
        <v>7.2929864056231803</v>
      </c>
      <c r="DT179" s="71">
        <v>0.37220980793910002</v>
      </c>
      <c r="DU179" s="71">
        <v>7.6651962135622798</v>
      </c>
      <c r="DW179" s="70">
        <v>177</v>
      </c>
      <c r="DX179" s="70" t="s">
        <v>255</v>
      </c>
      <c r="DY179" s="71">
        <v>0</v>
      </c>
      <c r="DZ179" s="71">
        <v>1.9150301114396899</v>
      </c>
      <c r="EA179" s="71">
        <v>0.64937992592928695</v>
      </c>
      <c r="EB179" s="71">
        <v>2.56441003736898</v>
      </c>
    </row>
    <row r="180" spans="1:132" x14ac:dyDescent="0.35">
      <c r="A180" s="70">
        <v>178</v>
      </c>
      <c r="B180" s="70" t="s">
        <v>256</v>
      </c>
      <c r="C180" s="71">
        <v>0</v>
      </c>
      <c r="D180" s="71">
        <v>0</v>
      </c>
      <c r="E180" s="71">
        <v>0</v>
      </c>
      <c r="F180" s="71">
        <v>0</v>
      </c>
      <c r="H180" s="70">
        <v>178</v>
      </c>
      <c r="I180" s="70" t="s">
        <v>256</v>
      </c>
      <c r="J180" s="75">
        <v>0</v>
      </c>
      <c r="K180" s="71">
        <v>0</v>
      </c>
      <c r="L180" s="71">
        <v>0</v>
      </c>
      <c r="M180" s="71">
        <v>0</v>
      </c>
      <c r="O180" s="70">
        <v>178</v>
      </c>
      <c r="P180" s="70" t="s">
        <v>256</v>
      </c>
      <c r="Q180" s="75">
        <v>0</v>
      </c>
      <c r="R180" s="71">
        <v>0</v>
      </c>
      <c r="S180" s="71">
        <v>0</v>
      </c>
      <c r="T180" s="71">
        <v>0</v>
      </c>
      <c r="V180" s="70">
        <v>178</v>
      </c>
      <c r="W180" s="70" t="s">
        <v>256</v>
      </c>
      <c r="X180" s="71">
        <v>0</v>
      </c>
      <c r="Y180" s="71">
        <v>0</v>
      </c>
      <c r="Z180" s="71">
        <v>0</v>
      </c>
      <c r="AA180" s="71">
        <v>0</v>
      </c>
      <c r="AC180" s="70">
        <v>178</v>
      </c>
      <c r="AD180" s="70" t="s">
        <v>256</v>
      </c>
      <c r="AE180" s="71">
        <v>0</v>
      </c>
      <c r="AF180" s="71">
        <v>0</v>
      </c>
      <c r="AG180" s="71">
        <v>0</v>
      </c>
      <c r="AH180" s="71">
        <v>0</v>
      </c>
      <c r="AJ180" s="70">
        <v>178</v>
      </c>
      <c r="AK180" s="70" t="s">
        <v>256</v>
      </c>
      <c r="AL180" s="71">
        <v>0</v>
      </c>
      <c r="AM180" s="71">
        <v>0</v>
      </c>
      <c r="AN180" s="71">
        <v>0</v>
      </c>
      <c r="AO180" s="71">
        <v>0</v>
      </c>
      <c r="AQ180" s="70">
        <v>178</v>
      </c>
      <c r="AR180" s="70" t="s">
        <v>256</v>
      </c>
      <c r="AS180" s="71">
        <v>0</v>
      </c>
      <c r="AT180" s="71">
        <v>0</v>
      </c>
      <c r="AU180" s="71">
        <v>0</v>
      </c>
      <c r="AV180" s="71">
        <v>0</v>
      </c>
      <c r="AX180" s="70">
        <v>178</v>
      </c>
      <c r="AY180" s="70" t="s">
        <v>256</v>
      </c>
      <c r="AZ180" s="71">
        <v>0</v>
      </c>
      <c r="BA180" s="71">
        <v>0</v>
      </c>
      <c r="BB180" s="71">
        <v>0</v>
      </c>
      <c r="BC180" s="71">
        <v>0</v>
      </c>
      <c r="BE180" s="70">
        <v>178</v>
      </c>
      <c r="BF180" s="70" t="s">
        <v>256</v>
      </c>
      <c r="BG180" s="71">
        <v>0</v>
      </c>
      <c r="BH180" s="71">
        <v>0</v>
      </c>
      <c r="BI180" s="71">
        <v>0</v>
      </c>
      <c r="BJ180" s="71">
        <v>0</v>
      </c>
      <c r="BL180" s="70">
        <v>178</v>
      </c>
      <c r="BM180" s="70" t="s">
        <v>256</v>
      </c>
      <c r="BN180" s="71">
        <v>0</v>
      </c>
      <c r="BO180" s="71">
        <v>0</v>
      </c>
      <c r="BP180" s="71">
        <v>0</v>
      </c>
      <c r="BQ180" s="71">
        <v>0</v>
      </c>
      <c r="BS180" s="70">
        <v>178</v>
      </c>
      <c r="BT180" s="70" t="s">
        <v>256</v>
      </c>
      <c r="BU180" s="71">
        <v>0</v>
      </c>
      <c r="BV180" s="71">
        <v>0</v>
      </c>
      <c r="BW180" s="71">
        <v>0</v>
      </c>
      <c r="BX180" s="71">
        <v>0</v>
      </c>
      <c r="BZ180" s="70">
        <v>178</v>
      </c>
      <c r="CA180" s="70" t="s">
        <v>256</v>
      </c>
      <c r="CB180" s="71">
        <v>0</v>
      </c>
      <c r="CC180" s="71">
        <v>0</v>
      </c>
      <c r="CD180" s="71">
        <v>0</v>
      </c>
      <c r="CE180" s="71">
        <v>0</v>
      </c>
      <c r="CG180" s="70">
        <v>178</v>
      </c>
      <c r="CH180" s="70" t="s">
        <v>256</v>
      </c>
      <c r="CI180" s="71">
        <v>0</v>
      </c>
      <c r="CJ180" s="71">
        <v>0</v>
      </c>
      <c r="CK180" s="71">
        <v>0</v>
      </c>
      <c r="CL180" s="71">
        <v>0</v>
      </c>
      <c r="CN180" s="70">
        <v>178</v>
      </c>
      <c r="CO180" s="70" t="s">
        <v>256</v>
      </c>
      <c r="CP180" s="71">
        <v>0</v>
      </c>
      <c r="CQ180" s="71">
        <v>0</v>
      </c>
      <c r="CR180" s="71">
        <v>0</v>
      </c>
      <c r="CS180" s="71">
        <v>0</v>
      </c>
      <c r="CU180" s="70">
        <v>178</v>
      </c>
      <c r="CV180" s="70" t="s">
        <v>256</v>
      </c>
      <c r="CW180" s="71">
        <v>0</v>
      </c>
      <c r="CX180" s="71">
        <v>0</v>
      </c>
      <c r="CY180" s="71">
        <v>0</v>
      </c>
      <c r="CZ180" s="71">
        <v>0</v>
      </c>
      <c r="DB180" s="70">
        <v>178</v>
      </c>
      <c r="DC180" s="70" t="s">
        <v>256</v>
      </c>
      <c r="DD180" s="71">
        <v>0</v>
      </c>
      <c r="DE180" s="71">
        <v>0</v>
      </c>
      <c r="DF180" s="71">
        <v>0</v>
      </c>
      <c r="DG180" s="71">
        <v>0</v>
      </c>
      <c r="DI180" s="70">
        <v>178</v>
      </c>
      <c r="DJ180" s="70" t="s">
        <v>256</v>
      </c>
      <c r="DK180" s="71">
        <v>0</v>
      </c>
      <c r="DL180" s="71">
        <v>0</v>
      </c>
      <c r="DM180" s="71">
        <v>0</v>
      </c>
      <c r="DN180" s="71">
        <v>0</v>
      </c>
      <c r="DP180" s="70">
        <v>178</v>
      </c>
      <c r="DQ180" s="70" t="s">
        <v>256</v>
      </c>
      <c r="DR180" s="71">
        <v>0</v>
      </c>
      <c r="DS180" s="71">
        <v>0</v>
      </c>
      <c r="DT180" s="71">
        <v>0</v>
      </c>
      <c r="DU180" s="71">
        <v>0</v>
      </c>
      <c r="DW180" s="70">
        <v>178</v>
      </c>
      <c r="DX180" s="70" t="s">
        <v>256</v>
      </c>
      <c r="DY180" s="71">
        <v>0</v>
      </c>
      <c r="DZ180" s="71">
        <v>0</v>
      </c>
      <c r="EA180" s="71">
        <v>0</v>
      </c>
      <c r="EB180" s="71">
        <v>0</v>
      </c>
    </row>
    <row r="181" spans="1:132" x14ac:dyDescent="0.35">
      <c r="A181" s="70">
        <v>179</v>
      </c>
      <c r="B181" s="70" t="s">
        <v>257</v>
      </c>
      <c r="C181" s="71">
        <v>0</v>
      </c>
      <c r="D181" s="71">
        <v>0</v>
      </c>
      <c r="E181" s="71">
        <v>0</v>
      </c>
      <c r="F181" s="71">
        <v>0</v>
      </c>
      <c r="H181" s="70">
        <v>179</v>
      </c>
      <c r="I181" s="70" t="s">
        <v>257</v>
      </c>
      <c r="J181" s="75">
        <v>0</v>
      </c>
      <c r="K181" s="71">
        <v>0</v>
      </c>
      <c r="L181" s="71">
        <v>0</v>
      </c>
      <c r="M181" s="71">
        <v>0</v>
      </c>
      <c r="O181" s="70">
        <v>179</v>
      </c>
      <c r="P181" s="70" t="s">
        <v>257</v>
      </c>
      <c r="Q181" s="75">
        <v>0</v>
      </c>
      <c r="R181" s="71">
        <v>0</v>
      </c>
      <c r="S181" s="71">
        <v>0</v>
      </c>
      <c r="T181" s="71">
        <v>0</v>
      </c>
      <c r="V181" s="70">
        <v>179</v>
      </c>
      <c r="W181" s="70" t="s">
        <v>257</v>
      </c>
      <c r="X181" s="71">
        <v>0</v>
      </c>
      <c r="Y181" s="71">
        <v>0</v>
      </c>
      <c r="Z181" s="71">
        <v>0</v>
      </c>
      <c r="AA181" s="71">
        <v>0</v>
      </c>
      <c r="AC181" s="70">
        <v>179</v>
      </c>
      <c r="AD181" s="70" t="s">
        <v>257</v>
      </c>
      <c r="AE181" s="71">
        <v>0</v>
      </c>
      <c r="AF181" s="71">
        <v>0</v>
      </c>
      <c r="AG181" s="71">
        <v>0</v>
      </c>
      <c r="AH181" s="71">
        <v>0</v>
      </c>
      <c r="AJ181" s="70">
        <v>179</v>
      </c>
      <c r="AK181" s="70" t="s">
        <v>257</v>
      </c>
      <c r="AL181" s="71">
        <v>0</v>
      </c>
      <c r="AM181" s="71">
        <v>0</v>
      </c>
      <c r="AN181" s="71">
        <v>0</v>
      </c>
      <c r="AO181" s="71">
        <v>0</v>
      </c>
      <c r="AQ181" s="70">
        <v>179</v>
      </c>
      <c r="AR181" s="70" t="s">
        <v>257</v>
      </c>
      <c r="AS181" s="71">
        <v>0</v>
      </c>
      <c r="AT181" s="71">
        <v>0</v>
      </c>
      <c r="AU181" s="71">
        <v>0</v>
      </c>
      <c r="AV181" s="71">
        <v>0</v>
      </c>
      <c r="AX181" s="70">
        <v>179</v>
      </c>
      <c r="AY181" s="70" t="s">
        <v>257</v>
      </c>
      <c r="AZ181" s="71">
        <v>0</v>
      </c>
      <c r="BA181" s="71">
        <v>0</v>
      </c>
      <c r="BB181" s="71">
        <v>0</v>
      </c>
      <c r="BC181" s="71">
        <v>0</v>
      </c>
      <c r="BE181" s="70">
        <v>179</v>
      </c>
      <c r="BF181" s="70" t="s">
        <v>257</v>
      </c>
      <c r="BG181" s="71">
        <v>0</v>
      </c>
      <c r="BH181" s="71">
        <v>0</v>
      </c>
      <c r="BI181" s="71">
        <v>0</v>
      </c>
      <c r="BJ181" s="71">
        <v>0</v>
      </c>
      <c r="BL181" s="70">
        <v>179</v>
      </c>
      <c r="BM181" s="70" t="s">
        <v>257</v>
      </c>
      <c r="BN181" s="71">
        <v>0</v>
      </c>
      <c r="BO181" s="71">
        <v>0</v>
      </c>
      <c r="BP181" s="71">
        <v>0</v>
      </c>
      <c r="BQ181" s="71">
        <v>0</v>
      </c>
      <c r="BS181" s="70">
        <v>179</v>
      </c>
      <c r="BT181" s="70" t="s">
        <v>257</v>
      </c>
      <c r="BU181" s="71">
        <v>0</v>
      </c>
      <c r="BV181" s="71">
        <v>0</v>
      </c>
      <c r="BW181" s="71">
        <v>0</v>
      </c>
      <c r="BX181" s="71">
        <v>0</v>
      </c>
      <c r="BZ181" s="70">
        <v>179</v>
      </c>
      <c r="CA181" s="70" t="s">
        <v>257</v>
      </c>
      <c r="CB181" s="71">
        <v>0</v>
      </c>
      <c r="CC181" s="71">
        <v>0</v>
      </c>
      <c r="CD181" s="71">
        <v>0</v>
      </c>
      <c r="CE181" s="71">
        <v>0</v>
      </c>
      <c r="CG181" s="70">
        <v>179</v>
      </c>
      <c r="CH181" s="70" t="s">
        <v>257</v>
      </c>
      <c r="CI181" s="71">
        <v>0</v>
      </c>
      <c r="CJ181" s="71">
        <v>0</v>
      </c>
      <c r="CK181" s="71">
        <v>0</v>
      </c>
      <c r="CL181" s="71">
        <v>0</v>
      </c>
      <c r="CN181" s="70">
        <v>179</v>
      </c>
      <c r="CO181" s="70" t="s">
        <v>257</v>
      </c>
      <c r="CP181" s="71">
        <v>0</v>
      </c>
      <c r="CQ181" s="71">
        <v>0</v>
      </c>
      <c r="CR181" s="71">
        <v>0</v>
      </c>
      <c r="CS181" s="71">
        <v>0</v>
      </c>
      <c r="CU181" s="70">
        <v>179</v>
      </c>
      <c r="CV181" s="70" t="s">
        <v>257</v>
      </c>
      <c r="CW181" s="71">
        <v>0</v>
      </c>
      <c r="CX181" s="71">
        <v>0</v>
      </c>
      <c r="CY181" s="71">
        <v>0</v>
      </c>
      <c r="CZ181" s="71">
        <v>0</v>
      </c>
      <c r="DB181" s="70">
        <v>179</v>
      </c>
      <c r="DC181" s="70" t="s">
        <v>257</v>
      </c>
      <c r="DD181" s="71">
        <v>0</v>
      </c>
      <c r="DE181" s="71">
        <v>0</v>
      </c>
      <c r="DF181" s="71">
        <v>0</v>
      </c>
      <c r="DG181" s="71">
        <v>0</v>
      </c>
      <c r="DI181" s="70">
        <v>179</v>
      </c>
      <c r="DJ181" s="70" t="s">
        <v>257</v>
      </c>
      <c r="DK181" s="71">
        <v>0</v>
      </c>
      <c r="DL181" s="71">
        <v>0</v>
      </c>
      <c r="DM181" s="71">
        <v>0</v>
      </c>
      <c r="DN181" s="71">
        <v>0</v>
      </c>
      <c r="DP181" s="70">
        <v>179</v>
      </c>
      <c r="DQ181" s="70" t="s">
        <v>257</v>
      </c>
      <c r="DR181" s="71">
        <v>0</v>
      </c>
      <c r="DS181" s="71">
        <v>0</v>
      </c>
      <c r="DT181" s="71">
        <v>0</v>
      </c>
      <c r="DU181" s="71">
        <v>0</v>
      </c>
      <c r="DW181" s="70">
        <v>179</v>
      </c>
      <c r="DX181" s="70" t="s">
        <v>257</v>
      </c>
      <c r="DY181" s="71">
        <v>0</v>
      </c>
      <c r="DZ181" s="71">
        <v>0</v>
      </c>
      <c r="EA181" s="71">
        <v>0</v>
      </c>
      <c r="EB181" s="71">
        <v>0</v>
      </c>
    </row>
    <row r="182" spans="1:132" x14ac:dyDescent="0.35">
      <c r="A182" s="70">
        <v>180</v>
      </c>
      <c r="B182" s="70" t="s">
        <v>258</v>
      </c>
      <c r="C182" s="71">
        <v>0</v>
      </c>
      <c r="D182" s="71">
        <v>42.638097291992104</v>
      </c>
      <c r="E182" s="71">
        <v>87.074906044305905</v>
      </c>
      <c r="F182" s="71">
        <v>129.71300333629799</v>
      </c>
      <c r="H182" s="70">
        <v>180</v>
      </c>
      <c r="I182" s="70" t="s">
        <v>258</v>
      </c>
      <c r="J182" s="75">
        <v>0</v>
      </c>
      <c r="K182" s="71">
        <v>435.03893992483802</v>
      </c>
      <c r="L182" s="71">
        <v>1563.6638283023101</v>
      </c>
      <c r="M182" s="71">
        <v>1998.70276822715</v>
      </c>
      <c r="O182" s="70">
        <v>180</v>
      </c>
      <c r="P182" s="70" t="s">
        <v>258</v>
      </c>
      <c r="Q182" s="75">
        <v>0</v>
      </c>
      <c r="R182" s="71">
        <v>3055.4995039769301</v>
      </c>
      <c r="S182" s="71">
        <v>2913.7672944839501</v>
      </c>
      <c r="T182" s="71">
        <v>5969.2667984608797</v>
      </c>
      <c r="V182" s="70">
        <v>180</v>
      </c>
      <c r="W182" s="70" t="s">
        <v>258</v>
      </c>
      <c r="X182" s="71">
        <v>0</v>
      </c>
      <c r="Y182" s="71">
        <v>242.217835498612</v>
      </c>
      <c r="Z182" s="71">
        <v>998.25951496343305</v>
      </c>
      <c r="AA182" s="71">
        <v>1240.47735046204</v>
      </c>
      <c r="AC182" s="70">
        <v>180</v>
      </c>
      <c r="AD182" s="70" t="s">
        <v>258</v>
      </c>
      <c r="AE182" s="71">
        <v>0</v>
      </c>
      <c r="AF182" s="71">
        <v>359.12662301195701</v>
      </c>
      <c r="AG182" s="71">
        <v>531.42412249643201</v>
      </c>
      <c r="AH182" s="71">
        <v>890.55074550838799</v>
      </c>
      <c r="AJ182" s="70">
        <v>180</v>
      </c>
      <c r="AK182" s="70" t="s">
        <v>258</v>
      </c>
      <c r="AL182" s="71">
        <v>0</v>
      </c>
      <c r="AM182" s="71">
        <v>2.5322949414465201</v>
      </c>
      <c r="AN182" s="71">
        <v>9.5498197463841592</v>
      </c>
      <c r="AO182" s="71">
        <v>12.0821146878307</v>
      </c>
      <c r="AQ182" s="70">
        <v>180</v>
      </c>
      <c r="AR182" s="70" t="s">
        <v>258</v>
      </c>
      <c r="AS182" s="71">
        <v>0</v>
      </c>
      <c r="AT182" s="71">
        <v>6.6521587551908201</v>
      </c>
      <c r="AU182" s="71">
        <v>15.607057824094101</v>
      </c>
      <c r="AV182" s="71">
        <v>22.259216579284999</v>
      </c>
      <c r="AX182" s="70">
        <v>180</v>
      </c>
      <c r="AY182" s="70" t="s">
        <v>258</v>
      </c>
      <c r="AZ182" s="71">
        <v>0</v>
      </c>
      <c r="BA182" s="71">
        <v>2.5322949414465201</v>
      </c>
      <c r="BB182" s="71">
        <v>9.5498197463841592</v>
      </c>
      <c r="BC182" s="71">
        <v>12.0821146878307</v>
      </c>
      <c r="BE182" s="70">
        <v>180</v>
      </c>
      <c r="BF182" s="70" t="s">
        <v>258</v>
      </c>
      <c r="BG182" s="71">
        <v>0</v>
      </c>
      <c r="BH182" s="71">
        <v>6.6521587551908201</v>
      </c>
      <c r="BI182" s="71">
        <v>15.607057824094101</v>
      </c>
      <c r="BJ182" s="71">
        <v>22.259216579284999</v>
      </c>
      <c r="BL182" s="70">
        <v>180</v>
      </c>
      <c r="BM182" s="70" t="s">
        <v>258</v>
      </c>
      <c r="BN182" s="71">
        <v>0</v>
      </c>
      <c r="BO182" s="71">
        <v>5.1565632263769396</v>
      </c>
      <c r="BP182" s="71">
        <v>19.446490421294801</v>
      </c>
      <c r="BQ182" s="71">
        <v>24.6030536476717</v>
      </c>
      <c r="BS182" s="70">
        <v>180</v>
      </c>
      <c r="BT182" s="70" t="s">
        <v>258</v>
      </c>
      <c r="BU182" s="71">
        <v>0</v>
      </c>
      <c r="BV182" s="71">
        <v>11.5774994057775</v>
      </c>
      <c r="BW182" s="71">
        <v>25.230944522306501</v>
      </c>
      <c r="BX182" s="71">
        <v>36.808443928084003</v>
      </c>
      <c r="BZ182" s="70">
        <v>180</v>
      </c>
      <c r="CA182" s="70" t="s">
        <v>258</v>
      </c>
      <c r="CB182" s="71">
        <v>0</v>
      </c>
      <c r="CC182" s="71">
        <v>11.0422300693859</v>
      </c>
      <c r="CD182" s="71">
        <v>38.940534306134602</v>
      </c>
      <c r="CE182" s="71">
        <v>49.982764375520603</v>
      </c>
      <c r="CG182" s="70">
        <v>180</v>
      </c>
      <c r="CH182" s="70" t="s">
        <v>258</v>
      </c>
      <c r="CI182" s="71">
        <v>0</v>
      </c>
      <c r="CJ182" s="71">
        <v>30.985366708938301</v>
      </c>
      <c r="CK182" s="71">
        <v>79.8879953426935</v>
      </c>
      <c r="CL182" s="71">
        <v>110.873362051632</v>
      </c>
      <c r="CN182" s="70">
        <v>180</v>
      </c>
      <c r="CO182" s="70" t="s">
        <v>258</v>
      </c>
      <c r="CP182" s="71">
        <v>0</v>
      </c>
      <c r="CQ182" s="71">
        <v>2.1359423666653101</v>
      </c>
      <c r="CR182" s="71">
        <v>8.0550903674226007</v>
      </c>
      <c r="CS182" s="71">
        <v>10.1910327340879</v>
      </c>
      <c r="CU182" s="70">
        <v>180</v>
      </c>
      <c r="CV182" s="70" t="s">
        <v>258</v>
      </c>
      <c r="CW182" s="71">
        <v>0</v>
      </c>
      <c r="CX182" s="71">
        <v>5.4601149207001702</v>
      </c>
      <c r="CY182" s="71">
        <v>13.3698118729051</v>
      </c>
      <c r="CZ182" s="71">
        <v>18.829926793605299</v>
      </c>
      <c r="DB182" s="70">
        <v>180</v>
      </c>
      <c r="DC182" s="70" t="s">
        <v>258</v>
      </c>
      <c r="DD182" s="71">
        <v>0</v>
      </c>
      <c r="DE182" s="71">
        <v>9.1927463640606408</v>
      </c>
      <c r="DF182" s="71">
        <v>36.9428968767212</v>
      </c>
      <c r="DG182" s="71">
        <v>46.135643240781903</v>
      </c>
      <c r="DI182" s="70">
        <v>180</v>
      </c>
      <c r="DJ182" s="70" t="s">
        <v>258</v>
      </c>
      <c r="DK182" s="71">
        <v>0</v>
      </c>
      <c r="DL182" s="71">
        <v>20.2556201311229</v>
      </c>
      <c r="DM182" s="71">
        <v>48.804256135116603</v>
      </c>
      <c r="DN182" s="71">
        <v>69.059876266239598</v>
      </c>
      <c r="DP182" s="70">
        <v>180</v>
      </c>
      <c r="DQ182" s="70" t="s">
        <v>258</v>
      </c>
      <c r="DR182" s="71">
        <v>0</v>
      </c>
      <c r="DS182" s="71">
        <v>5.8203365734991603</v>
      </c>
      <c r="DT182" s="71">
        <v>21.949720086102399</v>
      </c>
      <c r="DU182" s="71">
        <v>27.7700566596016</v>
      </c>
      <c r="DW182" s="70">
        <v>180</v>
      </c>
      <c r="DX182" s="70" t="s">
        <v>258</v>
      </c>
      <c r="DY182" s="71">
        <v>0</v>
      </c>
      <c r="DZ182" s="71">
        <v>21.472601118725901</v>
      </c>
      <c r="EA182" s="71">
        <v>38.269386936627299</v>
      </c>
      <c r="EB182" s="71">
        <v>59.741988055353197</v>
      </c>
    </row>
    <row r="183" spans="1:132" x14ac:dyDescent="0.35">
      <c r="A183" s="70">
        <v>181</v>
      </c>
      <c r="B183" s="70" t="s">
        <v>259</v>
      </c>
      <c r="C183" s="71">
        <v>0</v>
      </c>
      <c r="D183" s="71">
        <v>0</v>
      </c>
      <c r="E183" s="71">
        <v>0</v>
      </c>
      <c r="F183" s="71">
        <v>0</v>
      </c>
      <c r="H183" s="70">
        <v>181</v>
      </c>
      <c r="I183" s="70" t="s">
        <v>259</v>
      </c>
      <c r="J183" s="75">
        <v>0</v>
      </c>
      <c r="K183" s="71">
        <v>0</v>
      </c>
      <c r="L183" s="71">
        <v>0</v>
      </c>
      <c r="M183" s="71">
        <v>0</v>
      </c>
      <c r="O183" s="70">
        <v>181</v>
      </c>
      <c r="P183" s="70" t="s">
        <v>259</v>
      </c>
      <c r="Q183" s="75">
        <v>0</v>
      </c>
      <c r="R183" s="71">
        <v>0</v>
      </c>
      <c r="S183" s="71">
        <v>0</v>
      </c>
      <c r="T183" s="71">
        <v>0</v>
      </c>
      <c r="V183" s="70">
        <v>181</v>
      </c>
      <c r="W183" s="70" t="s">
        <v>259</v>
      </c>
      <c r="X183" s="71">
        <v>0</v>
      </c>
      <c r="Y183" s="71">
        <v>0</v>
      </c>
      <c r="Z183" s="71">
        <v>0</v>
      </c>
      <c r="AA183" s="71">
        <v>0</v>
      </c>
      <c r="AC183" s="70">
        <v>181</v>
      </c>
      <c r="AD183" s="70" t="s">
        <v>259</v>
      </c>
      <c r="AE183" s="71">
        <v>0</v>
      </c>
      <c r="AF183" s="71">
        <v>0</v>
      </c>
      <c r="AG183" s="71">
        <v>0</v>
      </c>
      <c r="AH183" s="71">
        <v>0</v>
      </c>
      <c r="AJ183" s="70">
        <v>181</v>
      </c>
      <c r="AK183" s="70" t="s">
        <v>259</v>
      </c>
      <c r="AL183" s="71">
        <v>0</v>
      </c>
      <c r="AM183" s="71">
        <v>0</v>
      </c>
      <c r="AN183" s="71">
        <v>0</v>
      </c>
      <c r="AO183" s="71">
        <v>0</v>
      </c>
      <c r="AQ183" s="70">
        <v>181</v>
      </c>
      <c r="AR183" s="70" t="s">
        <v>259</v>
      </c>
      <c r="AS183" s="71">
        <v>0</v>
      </c>
      <c r="AT183" s="71">
        <v>0</v>
      </c>
      <c r="AU183" s="71">
        <v>0</v>
      </c>
      <c r="AV183" s="71">
        <v>0</v>
      </c>
      <c r="AX183" s="70">
        <v>181</v>
      </c>
      <c r="AY183" s="70" t="s">
        <v>259</v>
      </c>
      <c r="AZ183" s="71">
        <v>0</v>
      </c>
      <c r="BA183" s="71">
        <v>0</v>
      </c>
      <c r="BB183" s="71">
        <v>0</v>
      </c>
      <c r="BC183" s="71">
        <v>0</v>
      </c>
      <c r="BE183" s="70">
        <v>181</v>
      </c>
      <c r="BF183" s="70" t="s">
        <v>259</v>
      </c>
      <c r="BG183" s="71">
        <v>0</v>
      </c>
      <c r="BH183" s="71">
        <v>0</v>
      </c>
      <c r="BI183" s="71">
        <v>0</v>
      </c>
      <c r="BJ183" s="71">
        <v>0</v>
      </c>
      <c r="BL183" s="70">
        <v>181</v>
      </c>
      <c r="BM183" s="70" t="s">
        <v>259</v>
      </c>
      <c r="BN183" s="71">
        <v>0</v>
      </c>
      <c r="BO183" s="71">
        <v>0</v>
      </c>
      <c r="BP183" s="71">
        <v>0</v>
      </c>
      <c r="BQ183" s="71">
        <v>0</v>
      </c>
      <c r="BS183" s="70">
        <v>181</v>
      </c>
      <c r="BT183" s="70" t="s">
        <v>259</v>
      </c>
      <c r="BU183" s="71">
        <v>0</v>
      </c>
      <c r="BV183" s="71">
        <v>0</v>
      </c>
      <c r="BW183" s="71">
        <v>0</v>
      </c>
      <c r="BX183" s="71">
        <v>0</v>
      </c>
      <c r="BZ183" s="70">
        <v>181</v>
      </c>
      <c r="CA183" s="70" t="s">
        <v>259</v>
      </c>
      <c r="CB183" s="71">
        <v>0</v>
      </c>
      <c r="CC183" s="71">
        <v>0</v>
      </c>
      <c r="CD183" s="71">
        <v>0</v>
      </c>
      <c r="CE183" s="71">
        <v>0</v>
      </c>
      <c r="CG183" s="70">
        <v>181</v>
      </c>
      <c r="CH183" s="70" t="s">
        <v>259</v>
      </c>
      <c r="CI183" s="71">
        <v>0</v>
      </c>
      <c r="CJ183" s="71">
        <v>0</v>
      </c>
      <c r="CK183" s="71">
        <v>0</v>
      </c>
      <c r="CL183" s="71">
        <v>0</v>
      </c>
      <c r="CN183" s="70">
        <v>181</v>
      </c>
      <c r="CO183" s="70" t="s">
        <v>259</v>
      </c>
      <c r="CP183" s="71">
        <v>0</v>
      </c>
      <c r="CQ183" s="71">
        <v>0</v>
      </c>
      <c r="CR183" s="71">
        <v>0</v>
      </c>
      <c r="CS183" s="71">
        <v>0</v>
      </c>
      <c r="CU183" s="70">
        <v>181</v>
      </c>
      <c r="CV183" s="70" t="s">
        <v>259</v>
      </c>
      <c r="CW183" s="71">
        <v>0</v>
      </c>
      <c r="CX183" s="71">
        <v>0</v>
      </c>
      <c r="CY183" s="71">
        <v>0</v>
      </c>
      <c r="CZ183" s="71">
        <v>0</v>
      </c>
      <c r="DB183" s="70">
        <v>181</v>
      </c>
      <c r="DC183" s="70" t="s">
        <v>259</v>
      </c>
      <c r="DD183" s="71">
        <v>0</v>
      </c>
      <c r="DE183" s="71">
        <v>0</v>
      </c>
      <c r="DF183" s="71">
        <v>0</v>
      </c>
      <c r="DG183" s="71">
        <v>0</v>
      </c>
      <c r="DI183" s="70">
        <v>181</v>
      </c>
      <c r="DJ183" s="70" t="s">
        <v>259</v>
      </c>
      <c r="DK183" s="71">
        <v>0</v>
      </c>
      <c r="DL183" s="71">
        <v>0</v>
      </c>
      <c r="DM183" s="71">
        <v>0</v>
      </c>
      <c r="DN183" s="71">
        <v>0</v>
      </c>
      <c r="DP183" s="70">
        <v>181</v>
      </c>
      <c r="DQ183" s="70" t="s">
        <v>259</v>
      </c>
      <c r="DR183" s="71">
        <v>0</v>
      </c>
      <c r="DS183" s="71">
        <v>0</v>
      </c>
      <c r="DT183" s="71">
        <v>0</v>
      </c>
      <c r="DU183" s="71">
        <v>0</v>
      </c>
      <c r="DW183" s="70">
        <v>181</v>
      </c>
      <c r="DX183" s="70" t="s">
        <v>259</v>
      </c>
      <c r="DY183" s="71">
        <v>0</v>
      </c>
      <c r="DZ183" s="71">
        <v>0</v>
      </c>
      <c r="EA183" s="71">
        <v>0</v>
      </c>
      <c r="EB183" s="71">
        <v>0</v>
      </c>
    </row>
    <row r="184" spans="1:132" x14ac:dyDescent="0.35">
      <c r="A184" s="70">
        <v>182</v>
      </c>
      <c r="B184" s="70" t="s">
        <v>260</v>
      </c>
      <c r="C184" s="71">
        <v>0</v>
      </c>
      <c r="D184" s="71">
        <v>0.37791925853594399</v>
      </c>
      <c r="E184" s="71">
        <v>15.4748277759257</v>
      </c>
      <c r="F184" s="71">
        <v>15.8527470344617</v>
      </c>
      <c r="H184" s="70">
        <v>182</v>
      </c>
      <c r="I184" s="70" t="s">
        <v>260</v>
      </c>
      <c r="J184" s="75">
        <v>0</v>
      </c>
      <c r="K184" s="71">
        <v>5.8250443021472798</v>
      </c>
      <c r="L184" s="71">
        <v>278.48431032820997</v>
      </c>
      <c r="M184" s="71">
        <v>284.30935463035701</v>
      </c>
      <c r="O184" s="70">
        <v>182</v>
      </c>
      <c r="P184" s="70" t="s">
        <v>260</v>
      </c>
      <c r="Q184" s="75">
        <v>0</v>
      </c>
      <c r="R184" s="71">
        <v>100.64751773134699</v>
      </c>
      <c r="S184" s="71">
        <v>521.41474819815903</v>
      </c>
      <c r="T184" s="71">
        <v>622.062265929506</v>
      </c>
      <c r="V184" s="70">
        <v>182</v>
      </c>
      <c r="W184" s="70" t="s">
        <v>260</v>
      </c>
      <c r="X184" s="71">
        <v>0</v>
      </c>
      <c r="Y184" s="71">
        <v>3.3953935835704998</v>
      </c>
      <c r="Z184" s="71">
        <v>177.50560852659399</v>
      </c>
      <c r="AA184" s="71">
        <v>180.901002110165</v>
      </c>
      <c r="AC184" s="70">
        <v>182</v>
      </c>
      <c r="AD184" s="70" t="s">
        <v>260</v>
      </c>
      <c r="AE184" s="71">
        <v>0</v>
      </c>
      <c r="AF184" s="71">
        <v>17.564159495454302</v>
      </c>
      <c r="AG184" s="71">
        <v>95.191173616986404</v>
      </c>
      <c r="AH184" s="71">
        <v>112.75533311244099</v>
      </c>
      <c r="AJ184" s="70">
        <v>182</v>
      </c>
      <c r="AK184" s="70" t="s">
        <v>260</v>
      </c>
      <c r="AL184" s="71">
        <v>0</v>
      </c>
      <c r="AM184" s="71">
        <v>3.4128646878638001E-2</v>
      </c>
      <c r="AN184" s="71">
        <v>1.7032647734444599</v>
      </c>
      <c r="AO184" s="71">
        <v>1.7373934203231001</v>
      </c>
      <c r="AQ184" s="70">
        <v>182</v>
      </c>
      <c r="AR184" s="70" t="s">
        <v>260</v>
      </c>
      <c r="AS184" s="71">
        <v>0</v>
      </c>
      <c r="AT184" s="71">
        <v>0.114284007918102</v>
      </c>
      <c r="AU184" s="71">
        <v>2.78352999633249</v>
      </c>
      <c r="AV184" s="71">
        <v>2.89781400425059</v>
      </c>
      <c r="AX184" s="70">
        <v>182</v>
      </c>
      <c r="AY184" s="70" t="s">
        <v>260</v>
      </c>
      <c r="AZ184" s="71">
        <v>0</v>
      </c>
      <c r="BA184" s="71">
        <v>3.4128646878638001E-2</v>
      </c>
      <c r="BB184" s="71">
        <v>1.7032647734444599</v>
      </c>
      <c r="BC184" s="71">
        <v>1.7373934203231001</v>
      </c>
      <c r="BE184" s="70">
        <v>182</v>
      </c>
      <c r="BF184" s="70" t="s">
        <v>260</v>
      </c>
      <c r="BG184" s="71">
        <v>0</v>
      </c>
      <c r="BH184" s="71">
        <v>0.114284007918102</v>
      </c>
      <c r="BI184" s="71">
        <v>2.78352999633249</v>
      </c>
      <c r="BJ184" s="71">
        <v>2.89781400425059</v>
      </c>
      <c r="BL184" s="70">
        <v>182</v>
      </c>
      <c r="BM184" s="70" t="s">
        <v>260</v>
      </c>
      <c r="BN184" s="71">
        <v>0</v>
      </c>
      <c r="BO184" s="71">
        <v>6.9496851484392996E-2</v>
      </c>
      <c r="BP184" s="71">
        <v>3.4683923865953199</v>
      </c>
      <c r="BQ184" s="71">
        <v>3.5378892380797198</v>
      </c>
      <c r="BS184" s="70">
        <v>182</v>
      </c>
      <c r="BT184" s="70" t="s">
        <v>260</v>
      </c>
      <c r="BU184" s="71">
        <v>0</v>
      </c>
      <c r="BV184" s="71">
        <v>0.23235596329157901</v>
      </c>
      <c r="BW184" s="71">
        <v>4.5067078695642202</v>
      </c>
      <c r="BX184" s="71">
        <v>4.7390638328558001</v>
      </c>
      <c r="BZ184" s="70">
        <v>182</v>
      </c>
      <c r="CA184" s="70" t="s">
        <v>260</v>
      </c>
      <c r="CB184" s="71">
        <v>0</v>
      </c>
      <c r="CC184" s="71">
        <v>0.147481306860585</v>
      </c>
      <c r="CD184" s="71">
        <v>6.9310803040529496</v>
      </c>
      <c r="CE184" s="71">
        <v>7.0785616109135399</v>
      </c>
      <c r="CG184" s="70">
        <v>182</v>
      </c>
      <c r="CH184" s="70" t="s">
        <v>260</v>
      </c>
      <c r="CI184" s="71">
        <v>0</v>
      </c>
      <c r="CJ184" s="71">
        <v>1.7765242501310201</v>
      </c>
      <c r="CK184" s="71">
        <v>14.307789345245499</v>
      </c>
      <c r="CL184" s="71">
        <v>16.0843135953765</v>
      </c>
      <c r="CN184" s="70">
        <v>182</v>
      </c>
      <c r="CO184" s="70" t="s">
        <v>260</v>
      </c>
      <c r="CP184" s="71">
        <v>0</v>
      </c>
      <c r="CQ184" s="71">
        <v>2.87868611163444E-2</v>
      </c>
      <c r="CR184" s="71">
        <v>1.4366712706737199</v>
      </c>
      <c r="CS184" s="71">
        <v>1.4654581317900699</v>
      </c>
      <c r="CU184" s="70">
        <v>182</v>
      </c>
      <c r="CV184" s="70" t="s">
        <v>260</v>
      </c>
      <c r="CW184" s="71">
        <v>0</v>
      </c>
      <c r="CX184" s="71">
        <v>9.3383647649167206E-2</v>
      </c>
      <c r="CY184" s="71">
        <v>2.3854523125990599</v>
      </c>
      <c r="CZ184" s="71">
        <v>2.4788359602482202</v>
      </c>
      <c r="DB184" s="70">
        <v>182</v>
      </c>
      <c r="DC184" s="70" t="s">
        <v>260</v>
      </c>
      <c r="DD184" s="71">
        <v>0</v>
      </c>
      <c r="DE184" s="71">
        <v>8.8060303475008594E-2</v>
      </c>
      <c r="DF184" s="71">
        <v>6.5561819283374696</v>
      </c>
      <c r="DG184" s="71">
        <v>6.6442422318124796</v>
      </c>
      <c r="DI184" s="70">
        <v>182</v>
      </c>
      <c r="DJ184" s="70" t="s">
        <v>260</v>
      </c>
      <c r="DK184" s="71">
        <v>0</v>
      </c>
      <c r="DL184" s="71">
        <v>0.34268694990694898</v>
      </c>
      <c r="DM184" s="71">
        <v>8.7038791298580591</v>
      </c>
      <c r="DN184" s="71">
        <v>9.0465660797650091</v>
      </c>
      <c r="DP184" s="70">
        <v>182</v>
      </c>
      <c r="DQ184" s="70" t="s">
        <v>260</v>
      </c>
      <c r="DR184" s="71">
        <v>0</v>
      </c>
      <c r="DS184" s="71">
        <v>7.8442762879076602E-2</v>
      </c>
      <c r="DT184" s="71">
        <v>3.9148576624998701</v>
      </c>
      <c r="DU184" s="71">
        <v>3.9933004253789499</v>
      </c>
      <c r="DW184" s="70">
        <v>182</v>
      </c>
      <c r="DX184" s="70" t="s">
        <v>260</v>
      </c>
      <c r="DY184" s="71">
        <v>0</v>
      </c>
      <c r="DZ184" s="71">
        <v>0.38451260137182802</v>
      </c>
      <c r="EA184" s="71">
        <v>6.8329878337223597</v>
      </c>
      <c r="EB184" s="71">
        <v>7.2175004350941903</v>
      </c>
    </row>
    <row r="185" spans="1:132" x14ac:dyDescent="0.35">
      <c r="A185" s="70">
        <v>183</v>
      </c>
      <c r="B185" s="70" t="s">
        <v>261</v>
      </c>
      <c r="C185" s="71">
        <v>0</v>
      </c>
      <c r="D185" s="71">
        <v>0</v>
      </c>
      <c r="E185" s="71">
        <v>0</v>
      </c>
      <c r="F185" s="71">
        <v>0</v>
      </c>
      <c r="H185" s="70">
        <v>183</v>
      </c>
      <c r="I185" s="70" t="s">
        <v>261</v>
      </c>
      <c r="J185" s="75">
        <v>0</v>
      </c>
      <c r="K185" s="71">
        <v>0</v>
      </c>
      <c r="L185" s="71">
        <v>0</v>
      </c>
      <c r="M185" s="71">
        <v>0</v>
      </c>
      <c r="O185" s="70">
        <v>183</v>
      </c>
      <c r="P185" s="70" t="s">
        <v>261</v>
      </c>
      <c r="Q185" s="75">
        <v>0</v>
      </c>
      <c r="R185" s="71">
        <v>0</v>
      </c>
      <c r="S185" s="71">
        <v>0</v>
      </c>
      <c r="T185" s="71">
        <v>0</v>
      </c>
      <c r="V185" s="70">
        <v>183</v>
      </c>
      <c r="W185" s="70" t="s">
        <v>261</v>
      </c>
      <c r="X185" s="71">
        <v>0</v>
      </c>
      <c r="Y185" s="71">
        <v>0</v>
      </c>
      <c r="Z185" s="71">
        <v>0</v>
      </c>
      <c r="AA185" s="71">
        <v>0</v>
      </c>
      <c r="AC185" s="70">
        <v>183</v>
      </c>
      <c r="AD185" s="70" t="s">
        <v>261</v>
      </c>
      <c r="AE185" s="71">
        <v>0</v>
      </c>
      <c r="AF185" s="71">
        <v>0</v>
      </c>
      <c r="AG185" s="71">
        <v>0</v>
      </c>
      <c r="AH185" s="71">
        <v>0</v>
      </c>
      <c r="AJ185" s="70">
        <v>183</v>
      </c>
      <c r="AK185" s="70" t="s">
        <v>261</v>
      </c>
      <c r="AL185" s="71">
        <v>0</v>
      </c>
      <c r="AM185" s="71">
        <v>0</v>
      </c>
      <c r="AN185" s="71">
        <v>0</v>
      </c>
      <c r="AO185" s="71">
        <v>0</v>
      </c>
      <c r="AQ185" s="70">
        <v>183</v>
      </c>
      <c r="AR185" s="70" t="s">
        <v>261</v>
      </c>
      <c r="AS185" s="71">
        <v>0</v>
      </c>
      <c r="AT185" s="71">
        <v>0</v>
      </c>
      <c r="AU185" s="71">
        <v>0</v>
      </c>
      <c r="AV185" s="71">
        <v>0</v>
      </c>
      <c r="AX185" s="70">
        <v>183</v>
      </c>
      <c r="AY185" s="70" t="s">
        <v>261</v>
      </c>
      <c r="AZ185" s="71">
        <v>0</v>
      </c>
      <c r="BA185" s="71">
        <v>0</v>
      </c>
      <c r="BB185" s="71">
        <v>0</v>
      </c>
      <c r="BC185" s="71">
        <v>0</v>
      </c>
      <c r="BE185" s="70">
        <v>183</v>
      </c>
      <c r="BF185" s="70" t="s">
        <v>261</v>
      </c>
      <c r="BG185" s="71">
        <v>0</v>
      </c>
      <c r="BH185" s="71">
        <v>0</v>
      </c>
      <c r="BI185" s="71">
        <v>0</v>
      </c>
      <c r="BJ185" s="71">
        <v>0</v>
      </c>
      <c r="BL185" s="70">
        <v>183</v>
      </c>
      <c r="BM185" s="70" t="s">
        <v>261</v>
      </c>
      <c r="BN185" s="71">
        <v>0</v>
      </c>
      <c r="BO185" s="71">
        <v>0</v>
      </c>
      <c r="BP185" s="71">
        <v>0</v>
      </c>
      <c r="BQ185" s="71">
        <v>0</v>
      </c>
      <c r="BS185" s="70">
        <v>183</v>
      </c>
      <c r="BT185" s="70" t="s">
        <v>261</v>
      </c>
      <c r="BU185" s="71">
        <v>0</v>
      </c>
      <c r="BV185" s="71">
        <v>0</v>
      </c>
      <c r="BW185" s="71">
        <v>0</v>
      </c>
      <c r="BX185" s="71">
        <v>0</v>
      </c>
      <c r="BZ185" s="70">
        <v>183</v>
      </c>
      <c r="CA185" s="70" t="s">
        <v>261</v>
      </c>
      <c r="CB185" s="71">
        <v>0</v>
      </c>
      <c r="CC185" s="71">
        <v>0</v>
      </c>
      <c r="CD185" s="71">
        <v>0</v>
      </c>
      <c r="CE185" s="71">
        <v>0</v>
      </c>
      <c r="CG185" s="70">
        <v>183</v>
      </c>
      <c r="CH185" s="70" t="s">
        <v>261</v>
      </c>
      <c r="CI185" s="71">
        <v>0</v>
      </c>
      <c r="CJ185" s="71">
        <v>0</v>
      </c>
      <c r="CK185" s="71">
        <v>0</v>
      </c>
      <c r="CL185" s="71">
        <v>0</v>
      </c>
      <c r="CN185" s="70">
        <v>183</v>
      </c>
      <c r="CO185" s="70" t="s">
        <v>261</v>
      </c>
      <c r="CP185" s="71">
        <v>0</v>
      </c>
      <c r="CQ185" s="71">
        <v>0</v>
      </c>
      <c r="CR185" s="71">
        <v>0</v>
      </c>
      <c r="CS185" s="71">
        <v>0</v>
      </c>
      <c r="CU185" s="70">
        <v>183</v>
      </c>
      <c r="CV185" s="70" t="s">
        <v>261</v>
      </c>
      <c r="CW185" s="71">
        <v>0</v>
      </c>
      <c r="CX185" s="71">
        <v>0</v>
      </c>
      <c r="CY185" s="71">
        <v>0</v>
      </c>
      <c r="CZ185" s="71">
        <v>0</v>
      </c>
      <c r="DB185" s="70">
        <v>183</v>
      </c>
      <c r="DC185" s="70" t="s">
        <v>261</v>
      </c>
      <c r="DD185" s="71">
        <v>0</v>
      </c>
      <c r="DE185" s="71">
        <v>0</v>
      </c>
      <c r="DF185" s="71">
        <v>0</v>
      </c>
      <c r="DG185" s="71">
        <v>0</v>
      </c>
      <c r="DI185" s="70">
        <v>183</v>
      </c>
      <c r="DJ185" s="70" t="s">
        <v>261</v>
      </c>
      <c r="DK185" s="71">
        <v>0</v>
      </c>
      <c r="DL185" s="71">
        <v>0</v>
      </c>
      <c r="DM185" s="71">
        <v>0</v>
      </c>
      <c r="DN185" s="71">
        <v>0</v>
      </c>
      <c r="DP185" s="70">
        <v>183</v>
      </c>
      <c r="DQ185" s="70" t="s">
        <v>261</v>
      </c>
      <c r="DR185" s="71">
        <v>0</v>
      </c>
      <c r="DS185" s="71">
        <v>0</v>
      </c>
      <c r="DT185" s="71">
        <v>0</v>
      </c>
      <c r="DU185" s="71">
        <v>0</v>
      </c>
      <c r="DW185" s="70">
        <v>183</v>
      </c>
      <c r="DX185" s="70" t="s">
        <v>261</v>
      </c>
      <c r="DY185" s="71">
        <v>0</v>
      </c>
      <c r="DZ185" s="71">
        <v>0</v>
      </c>
      <c r="EA185" s="71">
        <v>0</v>
      </c>
      <c r="EB185" s="71">
        <v>0</v>
      </c>
    </row>
    <row r="186" spans="1:132" x14ac:dyDescent="0.35">
      <c r="A186" s="70">
        <v>184</v>
      </c>
      <c r="B186" s="70" t="s">
        <v>262</v>
      </c>
      <c r="C186" s="71">
        <v>0</v>
      </c>
      <c r="D186" s="71">
        <v>0</v>
      </c>
      <c r="E186" s="71">
        <v>0</v>
      </c>
      <c r="F186" s="71">
        <v>0</v>
      </c>
      <c r="H186" s="70">
        <v>184</v>
      </c>
      <c r="I186" s="70" t="s">
        <v>262</v>
      </c>
      <c r="J186" s="75">
        <v>0</v>
      </c>
      <c r="K186" s="71">
        <v>0</v>
      </c>
      <c r="L186" s="71">
        <v>0</v>
      </c>
      <c r="M186" s="71">
        <v>0</v>
      </c>
      <c r="O186" s="70">
        <v>184</v>
      </c>
      <c r="P186" s="70" t="s">
        <v>262</v>
      </c>
      <c r="Q186" s="75">
        <v>0</v>
      </c>
      <c r="R186" s="71">
        <v>0</v>
      </c>
      <c r="S186" s="71">
        <v>0</v>
      </c>
      <c r="T186" s="71">
        <v>0</v>
      </c>
      <c r="V186" s="70">
        <v>184</v>
      </c>
      <c r="W186" s="70" t="s">
        <v>262</v>
      </c>
      <c r="X186" s="71">
        <v>0</v>
      </c>
      <c r="Y186" s="71">
        <v>0</v>
      </c>
      <c r="Z186" s="71">
        <v>0</v>
      </c>
      <c r="AA186" s="71">
        <v>0</v>
      </c>
      <c r="AC186" s="70">
        <v>184</v>
      </c>
      <c r="AD186" s="70" t="s">
        <v>262</v>
      </c>
      <c r="AE186" s="71">
        <v>0</v>
      </c>
      <c r="AF186" s="71">
        <v>0</v>
      </c>
      <c r="AG186" s="71">
        <v>0</v>
      </c>
      <c r="AH186" s="71">
        <v>0</v>
      </c>
      <c r="AJ186" s="70">
        <v>184</v>
      </c>
      <c r="AK186" s="70" t="s">
        <v>262</v>
      </c>
      <c r="AL186" s="71">
        <v>0</v>
      </c>
      <c r="AM186" s="71">
        <v>0</v>
      </c>
      <c r="AN186" s="71">
        <v>0</v>
      </c>
      <c r="AO186" s="71">
        <v>0</v>
      </c>
      <c r="AQ186" s="70">
        <v>184</v>
      </c>
      <c r="AR186" s="70" t="s">
        <v>262</v>
      </c>
      <c r="AS186" s="71">
        <v>0</v>
      </c>
      <c r="AT186" s="71">
        <v>0</v>
      </c>
      <c r="AU186" s="71">
        <v>0</v>
      </c>
      <c r="AV186" s="71">
        <v>0</v>
      </c>
      <c r="AX186" s="70">
        <v>184</v>
      </c>
      <c r="AY186" s="70" t="s">
        <v>262</v>
      </c>
      <c r="AZ186" s="71">
        <v>0</v>
      </c>
      <c r="BA186" s="71">
        <v>0</v>
      </c>
      <c r="BB186" s="71">
        <v>0</v>
      </c>
      <c r="BC186" s="71">
        <v>0</v>
      </c>
      <c r="BE186" s="70">
        <v>184</v>
      </c>
      <c r="BF186" s="70" t="s">
        <v>262</v>
      </c>
      <c r="BG186" s="71">
        <v>0</v>
      </c>
      <c r="BH186" s="71">
        <v>0</v>
      </c>
      <c r="BI186" s="71">
        <v>0</v>
      </c>
      <c r="BJ186" s="71">
        <v>0</v>
      </c>
      <c r="BL186" s="70">
        <v>184</v>
      </c>
      <c r="BM186" s="70" t="s">
        <v>262</v>
      </c>
      <c r="BN186" s="71">
        <v>0</v>
      </c>
      <c r="BO186" s="71">
        <v>0</v>
      </c>
      <c r="BP186" s="71">
        <v>0</v>
      </c>
      <c r="BQ186" s="71">
        <v>0</v>
      </c>
      <c r="BS186" s="70">
        <v>184</v>
      </c>
      <c r="BT186" s="70" t="s">
        <v>262</v>
      </c>
      <c r="BU186" s="71">
        <v>0</v>
      </c>
      <c r="BV186" s="71">
        <v>0</v>
      </c>
      <c r="BW186" s="71">
        <v>0</v>
      </c>
      <c r="BX186" s="71">
        <v>0</v>
      </c>
      <c r="BZ186" s="70">
        <v>184</v>
      </c>
      <c r="CA186" s="70" t="s">
        <v>262</v>
      </c>
      <c r="CB186" s="71">
        <v>0</v>
      </c>
      <c r="CC186" s="71">
        <v>0</v>
      </c>
      <c r="CD186" s="71">
        <v>0</v>
      </c>
      <c r="CE186" s="71">
        <v>0</v>
      </c>
      <c r="CG186" s="70">
        <v>184</v>
      </c>
      <c r="CH186" s="70" t="s">
        <v>262</v>
      </c>
      <c r="CI186" s="71">
        <v>0</v>
      </c>
      <c r="CJ186" s="71">
        <v>0</v>
      </c>
      <c r="CK186" s="71">
        <v>0</v>
      </c>
      <c r="CL186" s="71">
        <v>0</v>
      </c>
      <c r="CN186" s="70">
        <v>184</v>
      </c>
      <c r="CO186" s="70" t="s">
        <v>262</v>
      </c>
      <c r="CP186" s="71">
        <v>0</v>
      </c>
      <c r="CQ186" s="71">
        <v>0</v>
      </c>
      <c r="CR186" s="71">
        <v>0</v>
      </c>
      <c r="CS186" s="71">
        <v>0</v>
      </c>
      <c r="CU186" s="70">
        <v>184</v>
      </c>
      <c r="CV186" s="70" t="s">
        <v>262</v>
      </c>
      <c r="CW186" s="71">
        <v>0</v>
      </c>
      <c r="CX186" s="71">
        <v>0</v>
      </c>
      <c r="CY186" s="71">
        <v>0</v>
      </c>
      <c r="CZ186" s="71">
        <v>0</v>
      </c>
      <c r="DB186" s="70">
        <v>184</v>
      </c>
      <c r="DC186" s="70" t="s">
        <v>262</v>
      </c>
      <c r="DD186" s="71">
        <v>0</v>
      </c>
      <c r="DE186" s="71">
        <v>0</v>
      </c>
      <c r="DF186" s="71">
        <v>0</v>
      </c>
      <c r="DG186" s="71">
        <v>0</v>
      </c>
      <c r="DI186" s="70">
        <v>184</v>
      </c>
      <c r="DJ186" s="70" t="s">
        <v>262</v>
      </c>
      <c r="DK186" s="71">
        <v>0</v>
      </c>
      <c r="DL186" s="71">
        <v>0</v>
      </c>
      <c r="DM186" s="71">
        <v>0</v>
      </c>
      <c r="DN186" s="71">
        <v>0</v>
      </c>
      <c r="DP186" s="70">
        <v>184</v>
      </c>
      <c r="DQ186" s="70" t="s">
        <v>262</v>
      </c>
      <c r="DR186" s="71">
        <v>0</v>
      </c>
      <c r="DS186" s="71">
        <v>0</v>
      </c>
      <c r="DT186" s="71">
        <v>0</v>
      </c>
      <c r="DU186" s="71">
        <v>0</v>
      </c>
      <c r="DW186" s="70">
        <v>184</v>
      </c>
      <c r="DX186" s="70" t="s">
        <v>262</v>
      </c>
      <c r="DY186" s="71">
        <v>0</v>
      </c>
      <c r="DZ186" s="71">
        <v>0</v>
      </c>
      <c r="EA186" s="71">
        <v>0</v>
      </c>
      <c r="EB186" s="71">
        <v>0</v>
      </c>
    </row>
    <row r="187" spans="1:132" x14ac:dyDescent="0.35">
      <c r="A187" s="70">
        <v>185</v>
      </c>
      <c r="B187" s="70" t="s">
        <v>263</v>
      </c>
      <c r="C187" s="71">
        <v>0</v>
      </c>
      <c r="D187" s="71">
        <v>4.76458850790344</v>
      </c>
      <c r="E187" s="71">
        <v>0.519266838669733</v>
      </c>
      <c r="F187" s="71">
        <v>5.2838553465731701</v>
      </c>
      <c r="H187" s="70">
        <v>185</v>
      </c>
      <c r="I187" s="70" t="s">
        <v>263</v>
      </c>
      <c r="J187" s="75">
        <v>0</v>
      </c>
      <c r="K187" s="71">
        <v>78.7865246257997</v>
      </c>
      <c r="L187" s="71">
        <v>9.3378090359677905</v>
      </c>
      <c r="M187" s="71">
        <v>88.124333661767494</v>
      </c>
      <c r="O187" s="70">
        <v>185</v>
      </c>
      <c r="P187" s="70" t="s">
        <v>263</v>
      </c>
      <c r="Q187" s="75">
        <v>0</v>
      </c>
      <c r="R187" s="71">
        <v>54.227660542034698</v>
      </c>
      <c r="S187" s="71">
        <v>17.454651944962599</v>
      </c>
      <c r="T187" s="71">
        <v>71.682312486997205</v>
      </c>
      <c r="V187" s="70">
        <v>185</v>
      </c>
      <c r="W187" s="70" t="s">
        <v>263</v>
      </c>
      <c r="X187" s="71">
        <v>0</v>
      </c>
      <c r="Y187" s="71">
        <v>45.164694698891502</v>
      </c>
      <c r="Z187" s="71">
        <v>5.9551821748047198</v>
      </c>
      <c r="AA187" s="71">
        <v>51.119876873696199</v>
      </c>
      <c r="AC187" s="70">
        <v>185</v>
      </c>
      <c r="AD187" s="70" t="s">
        <v>263</v>
      </c>
      <c r="AE187" s="71">
        <v>0</v>
      </c>
      <c r="AF187" s="71">
        <v>7.24216272447691</v>
      </c>
      <c r="AG187" s="71">
        <v>3.1854966795614499</v>
      </c>
      <c r="AH187" s="71">
        <v>10.427659404038399</v>
      </c>
      <c r="AJ187" s="70">
        <v>185</v>
      </c>
      <c r="AK187" s="70" t="s">
        <v>263</v>
      </c>
      <c r="AL187" s="71">
        <v>0</v>
      </c>
      <c r="AM187" s="71">
        <v>0.39623483841277501</v>
      </c>
      <c r="AN187" s="71">
        <v>5.7083211037110101E-2</v>
      </c>
      <c r="AO187" s="71">
        <v>0.45331804944988502</v>
      </c>
      <c r="AQ187" s="70">
        <v>185</v>
      </c>
      <c r="AR187" s="70" t="s">
        <v>263</v>
      </c>
      <c r="AS187" s="71">
        <v>0</v>
      </c>
      <c r="AT187" s="71">
        <v>0.16109561913466899</v>
      </c>
      <c r="AU187" s="71">
        <v>9.3288118558407199E-2</v>
      </c>
      <c r="AV187" s="71">
        <v>0.25438373769307698</v>
      </c>
      <c r="AX187" s="70">
        <v>185</v>
      </c>
      <c r="AY187" s="70" t="s">
        <v>263</v>
      </c>
      <c r="AZ187" s="71">
        <v>0</v>
      </c>
      <c r="BA187" s="71">
        <v>0.39623483841277501</v>
      </c>
      <c r="BB187" s="71">
        <v>5.7083211037110101E-2</v>
      </c>
      <c r="BC187" s="71">
        <v>0.45331804944988502</v>
      </c>
      <c r="BE187" s="70">
        <v>185</v>
      </c>
      <c r="BF187" s="70" t="s">
        <v>263</v>
      </c>
      <c r="BG187" s="71">
        <v>0</v>
      </c>
      <c r="BH187" s="71">
        <v>0.16109561913466899</v>
      </c>
      <c r="BI187" s="71">
        <v>9.3288118558407199E-2</v>
      </c>
      <c r="BJ187" s="71">
        <v>0.25438373769307698</v>
      </c>
      <c r="BL187" s="70">
        <v>185</v>
      </c>
      <c r="BM187" s="70" t="s">
        <v>263</v>
      </c>
      <c r="BN187" s="71">
        <v>0</v>
      </c>
      <c r="BO187" s="71">
        <v>0.80686098737044498</v>
      </c>
      <c r="BP187" s="71">
        <v>0.11623969311779001</v>
      </c>
      <c r="BQ187" s="71">
        <v>0.92310068048823601</v>
      </c>
      <c r="BS187" s="70">
        <v>185</v>
      </c>
      <c r="BT187" s="70" t="s">
        <v>263</v>
      </c>
      <c r="BU187" s="71">
        <v>0</v>
      </c>
      <c r="BV187" s="71">
        <v>0.234155547190077</v>
      </c>
      <c r="BW187" s="71">
        <v>0.15096094949306199</v>
      </c>
      <c r="BX187" s="71">
        <v>0.38511649668313902</v>
      </c>
      <c r="BZ187" s="70">
        <v>185</v>
      </c>
      <c r="CA187" s="70" t="s">
        <v>263</v>
      </c>
      <c r="CB187" s="71">
        <v>0</v>
      </c>
      <c r="CC187" s="71">
        <v>2.1040021907212401</v>
      </c>
      <c r="CD187" s="71">
        <v>0.23245275238556001</v>
      </c>
      <c r="CE187" s="71">
        <v>2.3364549431068</v>
      </c>
      <c r="CG187" s="70">
        <v>185</v>
      </c>
      <c r="CH187" s="70" t="s">
        <v>263</v>
      </c>
      <c r="CI187" s="71">
        <v>0</v>
      </c>
      <c r="CJ187" s="71">
        <v>0.40769694988148503</v>
      </c>
      <c r="CK187" s="71">
        <v>0.47882326266297298</v>
      </c>
      <c r="CL187" s="71">
        <v>0.88652021254445801</v>
      </c>
      <c r="CN187" s="70">
        <v>185</v>
      </c>
      <c r="CO187" s="70" t="s">
        <v>263</v>
      </c>
      <c r="CP187" s="71">
        <v>0</v>
      </c>
      <c r="CQ187" s="71">
        <v>0.33421651035292799</v>
      </c>
      <c r="CR187" s="71">
        <v>4.8148597102125899E-2</v>
      </c>
      <c r="CS187" s="71">
        <v>0.38236510745505398</v>
      </c>
      <c r="CU187" s="70">
        <v>185</v>
      </c>
      <c r="CV187" s="70" t="s">
        <v>263</v>
      </c>
      <c r="CW187" s="71">
        <v>0</v>
      </c>
      <c r="CX187" s="71">
        <v>0.13092495261029799</v>
      </c>
      <c r="CY187" s="71">
        <v>7.9935949366514103E-2</v>
      </c>
      <c r="CZ187" s="71">
        <v>0.21086090197681201</v>
      </c>
      <c r="DB187" s="70">
        <v>185</v>
      </c>
      <c r="DC187" s="70" t="s">
        <v>263</v>
      </c>
      <c r="DD187" s="71">
        <v>0</v>
      </c>
      <c r="DE187" s="71">
        <v>1.57117217427663</v>
      </c>
      <c r="DF187" s="71">
        <v>0.22010425044003201</v>
      </c>
      <c r="DG187" s="71">
        <v>1.7912764247166599</v>
      </c>
      <c r="DI187" s="70">
        <v>185</v>
      </c>
      <c r="DJ187" s="70" t="s">
        <v>263</v>
      </c>
      <c r="DK187" s="71">
        <v>0</v>
      </c>
      <c r="DL187" s="71">
        <v>0.49429109140772898</v>
      </c>
      <c r="DM187" s="71">
        <v>0.29170918419966302</v>
      </c>
      <c r="DN187" s="71">
        <v>0.78600027560739205</v>
      </c>
      <c r="DP187" s="70">
        <v>185</v>
      </c>
      <c r="DQ187" s="70" t="s">
        <v>263</v>
      </c>
      <c r="DR187" s="71">
        <v>0</v>
      </c>
      <c r="DS187" s="71">
        <v>0.91072334583230796</v>
      </c>
      <c r="DT187" s="71">
        <v>0.13120252917390299</v>
      </c>
      <c r="DU187" s="71">
        <v>1.0419258750062099</v>
      </c>
      <c r="DW187" s="70">
        <v>185</v>
      </c>
      <c r="DX187" s="70" t="s">
        <v>263</v>
      </c>
      <c r="DY187" s="71">
        <v>0</v>
      </c>
      <c r="DZ187" s="71">
        <v>0.95426457447854596</v>
      </c>
      <c r="EA187" s="71">
        <v>0.22891461681401401</v>
      </c>
      <c r="EB187" s="71">
        <v>1.18317919129256</v>
      </c>
    </row>
    <row r="188" spans="1:132" x14ac:dyDescent="0.35">
      <c r="A188" s="70">
        <v>186</v>
      </c>
      <c r="B188" s="70" t="s">
        <v>264</v>
      </c>
      <c r="C188" s="71">
        <v>0</v>
      </c>
      <c r="D188" s="71">
        <v>0.41998226452812099</v>
      </c>
      <c r="E188" s="71">
        <v>0.498110251179883</v>
      </c>
      <c r="F188" s="71">
        <v>0.91809251570800399</v>
      </c>
      <c r="H188" s="70">
        <v>186</v>
      </c>
      <c r="I188" s="70" t="s">
        <v>264</v>
      </c>
      <c r="J188" s="75">
        <v>0</v>
      </c>
      <c r="K188" s="71">
        <v>5.0718524361424899</v>
      </c>
      <c r="L188" s="71">
        <v>8.9576284103879207</v>
      </c>
      <c r="M188" s="71">
        <v>14.029480846530401</v>
      </c>
      <c r="O188" s="70">
        <v>186</v>
      </c>
      <c r="P188" s="70" t="s">
        <v>264</v>
      </c>
      <c r="Q188" s="75">
        <v>0</v>
      </c>
      <c r="R188" s="71">
        <v>79.703676615258303</v>
      </c>
      <c r="S188" s="71">
        <v>16.745137063658898</v>
      </c>
      <c r="T188" s="71">
        <v>96.448813678917205</v>
      </c>
      <c r="V188" s="70">
        <v>186</v>
      </c>
      <c r="W188" s="70" t="s">
        <v>264</v>
      </c>
      <c r="X188" s="71">
        <v>0</v>
      </c>
      <c r="Y188" s="71">
        <v>4.0403605698017104</v>
      </c>
      <c r="Z188" s="71">
        <v>5.7125931786235</v>
      </c>
      <c r="AA188" s="71">
        <v>9.7529537484252096</v>
      </c>
      <c r="AC188" s="70">
        <v>186</v>
      </c>
      <c r="AD188" s="70" t="s">
        <v>264</v>
      </c>
      <c r="AE188" s="71">
        <v>0</v>
      </c>
      <c r="AF188" s="71">
        <v>6.0257535777412503</v>
      </c>
      <c r="AG188" s="71">
        <v>3.0560519917593898</v>
      </c>
      <c r="AH188" s="71">
        <v>9.0818055695006503</v>
      </c>
      <c r="AJ188" s="70">
        <v>186</v>
      </c>
      <c r="AK188" s="70" t="s">
        <v>264</v>
      </c>
      <c r="AL188" s="71">
        <v>0</v>
      </c>
      <c r="AM188" s="71">
        <v>2.84396887823954E-2</v>
      </c>
      <c r="AN188" s="71">
        <v>5.4760248416549202E-2</v>
      </c>
      <c r="AO188" s="71">
        <v>8.3199937198944598E-2</v>
      </c>
      <c r="AQ188" s="70">
        <v>186</v>
      </c>
      <c r="AR188" s="70" t="s">
        <v>264</v>
      </c>
      <c r="AS188" s="71">
        <v>0</v>
      </c>
      <c r="AT188" s="71">
        <v>0.17424568536596899</v>
      </c>
      <c r="AU188" s="71">
        <v>8.9491787483611904E-2</v>
      </c>
      <c r="AV188" s="71">
        <v>0.26373747284958099</v>
      </c>
      <c r="AX188" s="70">
        <v>186</v>
      </c>
      <c r="AY188" s="70" t="s">
        <v>264</v>
      </c>
      <c r="AZ188" s="71">
        <v>0</v>
      </c>
      <c r="BA188" s="71">
        <v>2.84396887823954E-2</v>
      </c>
      <c r="BB188" s="71">
        <v>5.4760248416549202E-2</v>
      </c>
      <c r="BC188" s="71">
        <v>8.3199937198944598E-2</v>
      </c>
      <c r="BE188" s="70">
        <v>186</v>
      </c>
      <c r="BF188" s="70" t="s">
        <v>264</v>
      </c>
      <c r="BG188" s="71">
        <v>0</v>
      </c>
      <c r="BH188" s="71">
        <v>0.17424568536596899</v>
      </c>
      <c r="BI188" s="71">
        <v>8.9491787483611904E-2</v>
      </c>
      <c r="BJ188" s="71">
        <v>0.26373747284958099</v>
      </c>
      <c r="BL188" s="70">
        <v>186</v>
      </c>
      <c r="BM188" s="70" t="s">
        <v>264</v>
      </c>
      <c r="BN188" s="71">
        <v>0</v>
      </c>
      <c r="BO188" s="71">
        <v>5.7912311454973497E-2</v>
      </c>
      <c r="BP188" s="71">
        <v>0.111509397515419</v>
      </c>
      <c r="BQ188" s="71">
        <v>0.16942170897039199</v>
      </c>
      <c r="BS188" s="70">
        <v>186</v>
      </c>
      <c r="BT188" s="70" t="s">
        <v>264</v>
      </c>
      <c r="BU188" s="71">
        <v>0</v>
      </c>
      <c r="BV188" s="71">
        <v>0.227385211446194</v>
      </c>
      <c r="BW188" s="71">
        <v>0.14482072800186599</v>
      </c>
      <c r="BX188" s="71">
        <v>0.37220593944806102</v>
      </c>
      <c r="BZ188" s="70">
        <v>186</v>
      </c>
      <c r="CA188" s="70" t="s">
        <v>264</v>
      </c>
      <c r="CB188" s="71">
        <v>0</v>
      </c>
      <c r="CC188" s="71">
        <v>0.130544109297517</v>
      </c>
      <c r="CD188" s="71">
        <v>0.222986756400926</v>
      </c>
      <c r="CE188" s="71">
        <v>0.353530865698443</v>
      </c>
      <c r="CG188" s="70">
        <v>186</v>
      </c>
      <c r="CH188" s="70" t="s">
        <v>264</v>
      </c>
      <c r="CI188" s="71">
        <v>0</v>
      </c>
      <c r="CJ188" s="71">
        <v>0.91402658911683998</v>
      </c>
      <c r="CK188" s="71">
        <v>0.45936500742498598</v>
      </c>
      <c r="CL188" s="71">
        <v>1.37339159654183</v>
      </c>
      <c r="CN188" s="70">
        <v>186</v>
      </c>
      <c r="CO188" s="70" t="s">
        <v>264</v>
      </c>
      <c r="CP188" s="71">
        <v>0</v>
      </c>
      <c r="CQ188" s="71">
        <v>2.3988333732718699E-2</v>
      </c>
      <c r="CR188" s="71">
        <v>4.6189222545779299E-2</v>
      </c>
      <c r="CS188" s="71">
        <v>7.0177556278497893E-2</v>
      </c>
      <c r="CU188" s="70">
        <v>186</v>
      </c>
      <c r="CV188" s="70" t="s">
        <v>264</v>
      </c>
      <c r="CW188" s="71">
        <v>0</v>
      </c>
      <c r="CX188" s="71">
        <v>0.14030893872373501</v>
      </c>
      <c r="CY188" s="71">
        <v>7.6683409127523805E-2</v>
      </c>
      <c r="CZ188" s="71">
        <v>0.21699234785125901</v>
      </c>
      <c r="DB188" s="70">
        <v>186</v>
      </c>
      <c r="DC188" s="70" t="s">
        <v>264</v>
      </c>
      <c r="DD188" s="71">
        <v>0</v>
      </c>
      <c r="DE188" s="71">
        <v>0.13247173887463201</v>
      </c>
      <c r="DF188" s="71">
        <v>0.21113225172740199</v>
      </c>
      <c r="DG188" s="71">
        <v>0.343603990602034</v>
      </c>
      <c r="DI188" s="70">
        <v>186</v>
      </c>
      <c r="DJ188" s="70" t="s">
        <v>264</v>
      </c>
      <c r="DK188" s="71">
        <v>0</v>
      </c>
      <c r="DL188" s="71">
        <v>0.53159151016658801</v>
      </c>
      <c r="DM188" s="71">
        <v>0.279837988657619</v>
      </c>
      <c r="DN188" s="71">
        <v>0.81142949882420801</v>
      </c>
      <c r="DP188" s="70">
        <v>186</v>
      </c>
      <c r="DQ188" s="70" t="s">
        <v>264</v>
      </c>
      <c r="DR188" s="71">
        <v>0</v>
      </c>
      <c r="DS188" s="71">
        <v>6.5367014738241705E-2</v>
      </c>
      <c r="DT188" s="71">
        <v>0.125863331089971</v>
      </c>
      <c r="DU188" s="71">
        <v>0.191230345828212</v>
      </c>
      <c r="DW188" s="70">
        <v>186</v>
      </c>
      <c r="DX188" s="70" t="s">
        <v>264</v>
      </c>
      <c r="DY188" s="71">
        <v>0</v>
      </c>
      <c r="DZ188" s="71">
        <v>0.76049768781805005</v>
      </c>
      <c r="EA188" s="71">
        <v>0.21960248915046199</v>
      </c>
      <c r="EB188" s="71">
        <v>0.98010017696851204</v>
      </c>
    </row>
    <row r="189" spans="1:132" x14ac:dyDescent="0.35">
      <c r="A189" s="70">
        <v>187</v>
      </c>
      <c r="B189" s="70" t="s">
        <v>265</v>
      </c>
      <c r="C189" s="71">
        <v>0</v>
      </c>
      <c r="D189" s="71">
        <v>10.678363404234499</v>
      </c>
      <c r="E189" s="71">
        <v>2.5291991081762801</v>
      </c>
      <c r="F189" s="71">
        <v>13.207562512410799</v>
      </c>
      <c r="H189" s="70">
        <v>187</v>
      </c>
      <c r="I189" s="70" t="s">
        <v>265</v>
      </c>
      <c r="J189" s="75">
        <v>0</v>
      </c>
      <c r="K189" s="71">
        <v>215.783209523729</v>
      </c>
      <c r="L189" s="71">
        <v>45.453521455178603</v>
      </c>
      <c r="M189" s="71">
        <v>261.23673097890799</v>
      </c>
      <c r="O189" s="70">
        <v>187</v>
      </c>
      <c r="P189" s="70" t="s">
        <v>265</v>
      </c>
      <c r="Q189" s="75">
        <v>0</v>
      </c>
      <c r="R189" s="71">
        <v>74.948136479883402</v>
      </c>
      <c r="S189" s="71">
        <v>84.845573337456997</v>
      </c>
      <c r="T189" s="71">
        <v>159.79370981733999</v>
      </c>
      <c r="V189" s="70">
        <v>187</v>
      </c>
      <c r="W189" s="70" t="s">
        <v>265</v>
      </c>
      <c r="X189" s="71">
        <v>0</v>
      </c>
      <c r="Y189" s="71">
        <v>129.96225342612399</v>
      </c>
      <c r="Z189" s="71">
        <v>29.001378724810301</v>
      </c>
      <c r="AA189" s="71">
        <v>158.96363215093399</v>
      </c>
      <c r="AC189" s="70">
        <v>187</v>
      </c>
      <c r="AD189" s="70" t="s">
        <v>265</v>
      </c>
      <c r="AE189" s="71">
        <v>0</v>
      </c>
      <c r="AF189" s="71">
        <v>42.313151571410899</v>
      </c>
      <c r="AG189" s="71">
        <v>15.479984679141999</v>
      </c>
      <c r="AH189" s="71">
        <v>57.793136250552898</v>
      </c>
      <c r="AJ189" s="70">
        <v>187</v>
      </c>
      <c r="AK189" s="70" t="s">
        <v>265</v>
      </c>
      <c r="AL189" s="71">
        <v>0</v>
      </c>
      <c r="AM189" s="71">
        <v>1.09068195233106</v>
      </c>
      <c r="AN189" s="71">
        <v>0.27774557213904999</v>
      </c>
      <c r="AO189" s="71">
        <v>1.3684275244701101</v>
      </c>
      <c r="AQ189" s="70">
        <v>187</v>
      </c>
      <c r="AR189" s="70" t="s">
        <v>265</v>
      </c>
      <c r="AS189" s="71">
        <v>0</v>
      </c>
      <c r="AT189" s="71">
        <v>0.367723982042932</v>
      </c>
      <c r="AU189" s="71">
        <v>0.45390882169282498</v>
      </c>
      <c r="AV189" s="71">
        <v>0.82163280373575698</v>
      </c>
      <c r="AX189" s="70">
        <v>187</v>
      </c>
      <c r="AY189" s="70" t="s">
        <v>265</v>
      </c>
      <c r="AZ189" s="71">
        <v>0</v>
      </c>
      <c r="BA189" s="71">
        <v>1.09068195233106</v>
      </c>
      <c r="BB189" s="71">
        <v>0.27774557213904999</v>
      </c>
      <c r="BC189" s="71">
        <v>1.3684275244701101</v>
      </c>
      <c r="BE189" s="70">
        <v>187</v>
      </c>
      <c r="BF189" s="70" t="s">
        <v>265</v>
      </c>
      <c r="BG189" s="71">
        <v>0</v>
      </c>
      <c r="BH189" s="71">
        <v>0.367723982042932</v>
      </c>
      <c r="BI189" s="71">
        <v>0.45390882169282498</v>
      </c>
      <c r="BJ189" s="71">
        <v>0.82163280373575698</v>
      </c>
      <c r="BL189" s="70">
        <v>187</v>
      </c>
      <c r="BM189" s="70" t="s">
        <v>265</v>
      </c>
      <c r="BN189" s="71">
        <v>0</v>
      </c>
      <c r="BO189" s="71">
        <v>2.22097764166866</v>
      </c>
      <c r="BP189" s="71">
        <v>0.56557890636670105</v>
      </c>
      <c r="BQ189" s="71">
        <v>2.7865565480353598</v>
      </c>
      <c r="BS189" s="70">
        <v>187</v>
      </c>
      <c r="BT189" s="70" t="s">
        <v>265</v>
      </c>
      <c r="BU189" s="71">
        <v>0</v>
      </c>
      <c r="BV189" s="71">
        <v>0.59622524588146297</v>
      </c>
      <c r="BW189" s="71">
        <v>0.73420421189339402</v>
      </c>
      <c r="BX189" s="71">
        <v>1.3304294577748601</v>
      </c>
      <c r="BZ189" s="70">
        <v>187</v>
      </c>
      <c r="CA189" s="70" t="s">
        <v>265</v>
      </c>
      <c r="CB189" s="71">
        <v>0</v>
      </c>
      <c r="CC189" s="71">
        <v>5.7533872292126498</v>
      </c>
      <c r="CD189" s="71">
        <v>1.1317034656812901</v>
      </c>
      <c r="CE189" s="71">
        <v>6.8850906948939503</v>
      </c>
      <c r="CG189" s="70">
        <v>187</v>
      </c>
      <c r="CH189" s="70" t="s">
        <v>265</v>
      </c>
      <c r="CI189" s="71">
        <v>0</v>
      </c>
      <c r="CJ189" s="71">
        <v>1.78224893935567</v>
      </c>
      <c r="CK189" s="71">
        <v>2.3269519187660501</v>
      </c>
      <c r="CL189" s="71">
        <v>4.1092008581217199</v>
      </c>
      <c r="CN189" s="70">
        <v>187</v>
      </c>
      <c r="CO189" s="70" t="s">
        <v>265</v>
      </c>
      <c r="CP189" s="71">
        <v>0</v>
      </c>
      <c r="CQ189" s="71">
        <v>0.919969373397868</v>
      </c>
      <c r="CR189" s="71">
        <v>0.23427307971740899</v>
      </c>
      <c r="CS189" s="71">
        <v>1.15424245311528</v>
      </c>
      <c r="CU189" s="70">
        <v>187</v>
      </c>
      <c r="CV189" s="70" t="s">
        <v>265</v>
      </c>
      <c r="CW189" s="71">
        <v>0</v>
      </c>
      <c r="CX189" s="71">
        <v>0.29822413079096199</v>
      </c>
      <c r="CY189" s="71">
        <v>0.38889703735846298</v>
      </c>
      <c r="CZ189" s="71">
        <v>0.68712116814942503</v>
      </c>
      <c r="DB189" s="70">
        <v>187</v>
      </c>
      <c r="DC189" s="70" t="s">
        <v>265</v>
      </c>
      <c r="DD189" s="71">
        <v>0</v>
      </c>
      <c r="DE189" s="71">
        <v>4.7536201332555903</v>
      </c>
      <c r="DF189" s="71">
        <v>1.0725060164161</v>
      </c>
      <c r="DG189" s="71">
        <v>5.8261261496716896</v>
      </c>
      <c r="DI189" s="70">
        <v>187</v>
      </c>
      <c r="DJ189" s="70" t="s">
        <v>265</v>
      </c>
      <c r="DK189" s="71">
        <v>0</v>
      </c>
      <c r="DL189" s="71">
        <v>1.1239221612304799</v>
      </c>
      <c r="DM189" s="71">
        <v>1.4193782498583001</v>
      </c>
      <c r="DN189" s="71">
        <v>2.5433004110887798</v>
      </c>
      <c r="DP189" s="70">
        <v>187</v>
      </c>
      <c r="DQ189" s="70" t="s">
        <v>265</v>
      </c>
      <c r="DR189" s="71">
        <v>0</v>
      </c>
      <c r="DS189" s="71">
        <v>2.50687072556474</v>
      </c>
      <c r="DT189" s="71">
        <v>0.63838247480166399</v>
      </c>
      <c r="DU189" s="71">
        <v>3.1452532003664002</v>
      </c>
      <c r="DW189" s="70">
        <v>187</v>
      </c>
      <c r="DX189" s="70" t="s">
        <v>265</v>
      </c>
      <c r="DY189" s="71">
        <v>0</v>
      </c>
      <c r="DZ189" s="71">
        <v>0.96723989045492498</v>
      </c>
      <c r="EA189" s="71">
        <v>1.1134595707792201</v>
      </c>
      <c r="EB189" s="71">
        <v>2.0806994612341398</v>
      </c>
    </row>
    <row r="190" spans="1:132" x14ac:dyDescent="0.35">
      <c r="A190" s="70">
        <v>188</v>
      </c>
      <c r="B190" s="70" t="s">
        <v>266</v>
      </c>
      <c r="C190" s="71">
        <v>0</v>
      </c>
      <c r="D190" s="71">
        <v>0</v>
      </c>
      <c r="E190" s="71">
        <v>0</v>
      </c>
      <c r="F190" s="71">
        <v>0</v>
      </c>
      <c r="H190" s="70">
        <v>188</v>
      </c>
      <c r="I190" s="70" t="s">
        <v>266</v>
      </c>
      <c r="J190" s="75">
        <v>0</v>
      </c>
      <c r="K190" s="71">
        <v>0</v>
      </c>
      <c r="L190" s="71">
        <v>0</v>
      </c>
      <c r="M190" s="71">
        <v>0</v>
      </c>
      <c r="O190" s="70">
        <v>188</v>
      </c>
      <c r="P190" s="70" t="s">
        <v>266</v>
      </c>
      <c r="Q190" s="75">
        <v>0</v>
      </c>
      <c r="R190" s="71">
        <v>0</v>
      </c>
      <c r="S190" s="71">
        <v>0</v>
      </c>
      <c r="T190" s="71">
        <v>0</v>
      </c>
      <c r="V190" s="70">
        <v>188</v>
      </c>
      <c r="W190" s="70" t="s">
        <v>266</v>
      </c>
      <c r="X190" s="71">
        <v>0</v>
      </c>
      <c r="Y190" s="71">
        <v>0</v>
      </c>
      <c r="Z190" s="71">
        <v>0</v>
      </c>
      <c r="AA190" s="71">
        <v>0</v>
      </c>
      <c r="AC190" s="70">
        <v>188</v>
      </c>
      <c r="AD190" s="70" t="s">
        <v>266</v>
      </c>
      <c r="AE190" s="71">
        <v>0</v>
      </c>
      <c r="AF190" s="71">
        <v>0</v>
      </c>
      <c r="AG190" s="71">
        <v>0</v>
      </c>
      <c r="AH190" s="71">
        <v>0</v>
      </c>
      <c r="AJ190" s="70">
        <v>188</v>
      </c>
      <c r="AK190" s="70" t="s">
        <v>266</v>
      </c>
      <c r="AL190" s="71">
        <v>0</v>
      </c>
      <c r="AM190" s="71">
        <v>0</v>
      </c>
      <c r="AN190" s="71">
        <v>0</v>
      </c>
      <c r="AO190" s="71">
        <v>0</v>
      </c>
      <c r="AQ190" s="70">
        <v>188</v>
      </c>
      <c r="AR190" s="70" t="s">
        <v>266</v>
      </c>
      <c r="AS190" s="71">
        <v>0</v>
      </c>
      <c r="AT190" s="71">
        <v>0</v>
      </c>
      <c r="AU190" s="71">
        <v>0</v>
      </c>
      <c r="AV190" s="71">
        <v>0</v>
      </c>
      <c r="AX190" s="70">
        <v>188</v>
      </c>
      <c r="AY190" s="70" t="s">
        <v>266</v>
      </c>
      <c r="AZ190" s="71">
        <v>0</v>
      </c>
      <c r="BA190" s="71">
        <v>0</v>
      </c>
      <c r="BB190" s="71">
        <v>0</v>
      </c>
      <c r="BC190" s="71">
        <v>0</v>
      </c>
      <c r="BE190" s="70">
        <v>188</v>
      </c>
      <c r="BF190" s="70" t="s">
        <v>266</v>
      </c>
      <c r="BG190" s="71">
        <v>0</v>
      </c>
      <c r="BH190" s="71">
        <v>0</v>
      </c>
      <c r="BI190" s="71">
        <v>0</v>
      </c>
      <c r="BJ190" s="71">
        <v>0</v>
      </c>
      <c r="BL190" s="70">
        <v>188</v>
      </c>
      <c r="BM190" s="70" t="s">
        <v>266</v>
      </c>
      <c r="BN190" s="71">
        <v>0</v>
      </c>
      <c r="BO190" s="71">
        <v>0</v>
      </c>
      <c r="BP190" s="71">
        <v>0</v>
      </c>
      <c r="BQ190" s="71">
        <v>0</v>
      </c>
      <c r="BS190" s="70">
        <v>188</v>
      </c>
      <c r="BT190" s="70" t="s">
        <v>266</v>
      </c>
      <c r="BU190" s="71">
        <v>0</v>
      </c>
      <c r="BV190" s="71">
        <v>0</v>
      </c>
      <c r="BW190" s="71">
        <v>0</v>
      </c>
      <c r="BX190" s="71">
        <v>0</v>
      </c>
      <c r="BZ190" s="70">
        <v>188</v>
      </c>
      <c r="CA190" s="70" t="s">
        <v>266</v>
      </c>
      <c r="CB190" s="71">
        <v>0</v>
      </c>
      <c r="CC190" s="71">
        <v>0</v>
      </c>
      <c r="CD190" s="71">
        <v>0</v>
      </c>
      <c r="CE190" s="71">
        <v>0</v>
      </c>
      <c r="CG190" s="70">
        <v>188</v>
      </c>
      <c r="CH190" s="70" t="s">
        <v>266</v>
      </c>
      <c r="CI190" s="71">
        <v>0</v>
      </c>
      <c r="CJ190" s="71">
        <v>0</v>
      </c>
      <c r="CK190" s="71">
        <v>0</v>
      </c>
      <c r="CL190" s="71">
        <v>0</v>
      </c>
      <c r="CN190" s="70">
        <v>188</v>
      </c>
      <c r="CO190" s="70" t="s">
        <v>266</v>
      </c>
      <c r="CP190" s="71">
        <v>0</v>
      </c>
      <c r="CQ190" s="71">
        <v>0</v>
      </c>
      <c r="CR190" s="71">
        <v>0</v>
      </c>
      <c r="CS190" s="71">
        <v>0</v>
      </c>
      <c r="CU190" s="70">
        <v>188</v>
      </c>
      <c r="CV190" s="70" t="s">
        <v>266</v>
      </c>
      <c r="CW190" s="71">
        <v>0</v>
      </c>
      <c r="CX190" s="71">
        <v>0</v>
      </c>
      <c r="CY190" s="71">
        <v>0</v>
      </c>
      <c r="CZ190" s="71">
        <v>0</v>
      </c>
      <c r="DB190" s="70">
        <v>188</v>
      </c>
      <c r="DC190" s="70" t="s">
        <v>266</v>
      </c>
      <c r="DD190" s="71">
        <v>0</v>
      </c>
      <c r="DE190" s="71">
        <v>0</v>
      </c>
      <c r="DF190" s="71">
        <v>0</v>
      </c>
      <c r="DG190" s="71">
        <v>0</v>
      </c>
      <c r="DI190" s="70">
        <v>188</v>
      </c>
      <c r="DJ190" s="70" t="s">
        <v>266</v>
      </c>
      <c r="DK190" s="71">
        <v>0</v>
      </c>
      <c r="DL190" s="71">
        <v>0</v>
      </c>
      <c r="DM190" s="71">
        <v>0</v>
      </c>
      <c r="DN190" s="71">
        <v>0</v>
      </c>
      <c r="DP190" s="70">
        <v>188</v>
      </c>
      <c r="DQ190" s="70" t="s">
        <v>266</v>
      </c>
      <c r="DR190" s="71">
        <v>0</v>
      </c>
      <c r="DS190" s="71">
        <v>0</v>
      </c>
      <c r="DT190" s="71">
        <v>0</v>
      </c>
      <c r="DU190" s="71">
        <v>0</v>
      </c>
      <c r="DW190" s="70">
        <v>188</v>
      </c>
      <c r="DX190" s="70" t="s">
        <v>266</v>
      </c>
      <c r="DY190" s="71">
        <v>0</v>
      </c>
      <c r="DZ190" s="71">
        <v>0</v>
      </c>
      <c r="EA190" s="71">
        <v>0</v>
      </c>
      <c r="EB190" s="71">
        <v>0</v>
      </c>
    </row>
    <row r="191" spans="1:132" x14ac:dyDescent="0.35">
      <c r="A191" s="70">
        <v>189</v>
      </c>
      <c r="B191" s="70" t="s">
        <v>267</v>
      </c>
      <c r="C191" s="71">
        <v>0</v>
      </c>
      <c r="D191" s="71">
        <v>0</v>
      </c>
      <c r="E191" s="71">
        <v>0</v>
      </c>
      <c r="F191" s="71">
        <v>0</v>
      </c>
      <c r="H191" s="70">
        <v>189</v>
      </c>
      <c r="I191" s="70" t="s">
        <v>267</v>
      </c>
      <c r="J191" s="75">
        <v>0</v>
      </c>
      <c r="K191" s="71">
        <v>0</v>
      </c>
      <c r="L191" s="71">
        <v>0</v>
      </c>
      <c r="M191" s="71">
        <v>0</v>
      </c>
      <c r="O191" s="70">
        <v>189</v>
      </c>
      <c r="P191" s="70" t="s">
        <v>267</v>
      </c>
      <c r="Q191" s="75">
        <v>0</v>
      </c>
      <c r="R191" s="71">
        <v>0</v>
      </c>
      <c r="S191" s="71">
        <v>0</v>
      </c>
      <c r="T191" s="71">
        <v>0</v>
      </c>
      <c r="V191" s="70">
        <v>189</v>
      </c>
      <c r="W191" s="70" t="s">
        <v>267</v>
      </c>
      <c r="X191" s="71">
        <v>0</v>
      </c>
      <c r="Y191" s="71">
        <v>0</v>
      </c>
      <c r="Z191" s="71">
        <v>0</v>
      </c>
      <c r="AA191" s="71">
        <v>0</v>
      </c>
      <c r="AC191" s="70">
        <v>189</v>
      </c>
      <c r="AD191" s="70" t="s">
        <v>267</v>
      </c>
      <c r="AE191" s="71">
        <v>0</v>
      </c>
      <c r="AF191" s="71">
        <v>0</v>
      </c>
      <c r="AG191" s="71">
        <v>0</v>
      </c>
      <c r="AH191" s="71">
        <v>0</v>
      </c>
      <c r="AJ191" s="70">
        <v>189</v>
      </c>
      <c r="AK191" s="70" t="s">
        <v>267</v>
      </c>
      <c r="AL191" s="71">
        <v>0</v>
      </c>
      <c r="AM191" s="71">
        <v>0</v>
      </c>
      <c r="AN191" s="71">
        <v>0</v>
      </c>
      <c r="AO191" s="71">
        <v>0</v>
      </c>
      <c r="AQ191" s="70">
        <v>189</v>
      </c>
      <c r="AR191" s="70" t="s">
        <v>267</v>
      </c>
      <c r="AS191" s="71">
        <v>0</v>
      </c>
      <c r="AT191" s="71">
        <v>0</v>
      </c>
      <c r="AU191" s="71">
        <v>0</v>
      </c>
      <c r="AV191" s="71">
        <v>0</v>
      </c>
      <c r="AX191" s="70">
        <v>189</v>
      </c>
      <c r="AY191" s="70" t="s">
        <v>267</v>
      </c>
      <c r="AZ191" s="71">
        <v>0</v>
      </c>
      <c r="BA191" s="71">
        <v>0</v>
      </c>
      <c r="BB191" s="71">
        <v>0</v>
      </c>
      <c r="BC191" s="71">
        <v>0</v>
      </c>
      <c r="BE191" s="70">
        <v>189</v>
      </c>
      <c r="BF191" s="70" t="s">
        <v>267</v>
      </c>
      <c r="BG191" s="71">
        <v>0</v>
      </c>
      <c r="BH191" s="71">
        <v>0</v>
      </c>
      <c r="BI191" s="71">
        <v>0</v>
      </c>
      <c r="BJ191" s="71">
        <v>0</v>
      </c>
      <c r="BL191" s="70">
        <v>189</v>
      </c>
      <c r="BM191" s="70" t="s">
        <v>267</v>
      </c>
      <c r="BN191" s="71">
        <v>0</v>
      </c>
      <c r="BO191" s="71">
        <v>0</v>
      </c>
      <c r="BP191" s="71">
        <v>0</v>
      </c>
      <c r="BQ191" s="71">
        <v>0</v>
      </c>
      <c r="BS191" s="70">
        <v>189</v>
      </c>
      <c r="BT191" s="70" t="s">
        <v>267</v>
      </c>
      <c r="BU191" s="71">
        <v>0</v>
      </c>
      <c r="BV191" s="71">
        <v>0</v>
      </c>
      <c r="BW191" s="71">
        <v>0</v>
      </c>
      <c r="BX191" s="71">
        <v>0</v>
      </c>
      <c r="BZ191" s="70">
        <v>189</v>
      </c>
      <c r="CA191" s="70" t="s">
        <v>267</v>
      </c>
      <c r="CB191" s="71">
        <v>0</v>
      </c>
      <c r="CC191" s="71">
        <v>0</v>
      </c>
      <c r="CD191" s="71">
        <v>0</v>
      </c>
      <c r="CE191" s="71">
        <v>0</v>
      </c>
      <c r="CG191" s="70">
        <v>189</v>
      </c>
      <c r="CH191" s="70" t="s">
        <v>267</v>
      </c>
      <c r="CI191" s="71">
        <v>0</v>
      </c>
      <c r="CJ191" s="71">
        <v>0</v>
      </c>
      <c r="CK191" s="71">
        <v>0</v>
      </c>
      <c r="CL191" s="71">
        <v>0</v>
      </c>
      <c r="CN191" s="70">
        <v>189</v>
      </c>
      <c r="CO191" s="70" t="s">
        <v>267</v>
      </c>
      <c r="CP191" s="71">
        <v>0</v>
      </c>
      <c r="CQ191" s="71">
        <v>0</v>
      </c>
      <c r="CR191" s="71">
        <v>0</v>
      </c>
      <c r="CS191" s="71">
        <v>0</v>
      </c>
      <c r="CU191" s="70">
        <v>189</v>
      </c>
      <c r="CV191" s="70" t="s">
        <v>267</v>
      </c>
      <c r="CW191" s="71">
        <v>0</v>
      </c>
      <c r="CX191" s="71">
        <v>0</v>
      </c>
      <c r="CY191" s="71">
        <v>0</v>
      </c>
      <c r="CZ191" s="71">
        <v>0</v>
      </c>
      <c r="DB191" s="70">
        <v>189</v>
      </c>
      <c r="DC191" s="70" t="s">
        <v>267</v>
      </c>
      <c r="DD191" s="71">
        <v>0</v>
      </c>
      <c r="DE191" s="71">
        <v>0</v>
      </c>
      <c r="DF191" s="71">
        <v>0</v>
      </c>
      <c r="DG191" s="71">
        <v>0</v>
      </c>
      <c r="DI191" s="70">
        <v>189</v>
      </c>
      <c r="DJ191" s="70" t="s">
        <v>267</v>
      </c>
      <c r="DK191" s="71">
        <v>0</v>
      </c>
      <c r="DL191" s="71">
        <v>0</v>
      </c>
      <c r="DM191" s="71">
        <v>0</v>
      </c>
      <c r="DN191" s="71">
        <v>0</v>
      </c>
      <c r="DP191" s="70">
        <v>189</v>
      </c>
      <c r="DQ191" s="70" t="s">
        <v>267</v>
      </c>
      <c r="DR191" s="71">
        <v>0</v>
      </c>
      <c r="DS191" s="71">
        <v>0</v>
      </c>
      <c r="DT191" s="71">
        <v>0</v>
      </c>
      <c r="DU191" s="71">
        <v>0</v>
      </c>
      <c r="DW191" s="70">
        <v>189</v>
      </c>
      <c r="DX191" s="70" t="s">
        <v>267</v>
      </c>
      <c r="DY191" s="71">
        <v>0</v>
      </c>
      <c r="DZ191" s="71">
        <v>0</v>
      </c>
      <c r="EA191" s="71">
        <v>0</v>
      </c>
      <c r="EB191" s="71">
        <v>0</v>
      </c>
    </row>
    <row r="192" spans="1:132" x14ac:dyDescent="0.35">
      <c r="A192" s="70">
        <v>190</v>
      </c>
      <c r="B192" s="70" t="s">
        <v>268</v>
      </c>
      <c r="C192" s="71">
        <v>0</v>
      </c>
      <c r="D192" s="71">
        <v>0</v>
      </c>
      <c r="E192" s="71">
        <v>0</v>
      </c>
      <c r="F192" s="71">
        <v>0</v>
      </c>
      <c r="H192" s="70">
        <v>190</v>
      </c>
      <c r="I192" s="70" t="s">
        <v>268</v>
      </c>
      <c r="J192" s="75">
        <v>0</v>
      </c>
      <c r="K192" s="71">
        <v>0</v>
      </c>
      <c r="L192" s="71">
        <v>0</v>
      </c>
      <c r="M192" s="71">
        <v>0</v>
      </c>
      <c r="O192" s="70">
        <v>190</v>
      </c>
      <c r="P192" s="70" t="s">
        <v>268</v>
      </c>
      <c r="Q192" s="75">
        <v>0</v>
      </c>
      <c r="R192" s="71">
        <v>0</v>
      </c>
      <c r="S192" s="71">
        <v>0</v>
      </c>
      <c r="T192" s="71">
        <v>0</v>
      </c>
      <c r="V192" s="70">
        <v>190</v>
      </c>
      <c r="W192" s="70" t="s">
        <v>268</v>
      </c>
      <c r="X192" s="71">
        <v>0</v>
      </c>
      <c r="Y192" s="71">
        <v>0</v>
      </c>
      <c r="Z192" s="71">
        <v>0</v>
      </c>
      <c r="AA192" s="71">
        <v>0</v>
      </c>
      <c r="AC192" s="70">
        <v>190</v>
      </c>
      <c r="AD192" s="70" t="s">
        <v>268</v>
      </c>
      <c r="AE192" s="71">
        <v>0</v>
      </c>
      <c r="AF192" s="71">
        <v>0</v>
      </c>
      <c r="AG192" s="71">
        <v>0</v>
      </c>
      <c r="AH192" s="71">
        <v>0</v>
      </c>
      <c r="AJ192" s="70">
        <v>190</v>
      </c>
      <c r="AK192" s="70" t="s">
        <v>268</v>
      </c>
      <c r="AL192" s="71">
        <v>0</v>
      </c>
      <c r="AM192" s="71">
        <v>0</v>
      </c>
      <c r="AN192" s="71">
        <v>0</v>
      </c>
      <c r="AO192" s="71">
        <v>0</v>
      </c>
      <c r="AQ192" s="70">
        <v>190</v>
      </c>
      <c r="AR192" s="70" t="s">
        <v>268</v>
      </c>
      <c r="AS192" s="71">
        <v>0</v>
      </c>
      <c r="AT192" s="71">
        <v>0</v>
      </c>
      <c r="AU192" s="71">
        <v>0</v>
      </c>
      <c r="AV192" s="71">
        <v>0</v>
      </c>
      <c r="AX192" s="70">
        <v>190</v>
      </c>
      <c r="AY192" s="70" t="s">
        <v>268</v>
      </c>
      <c r="AZ192" s="71">
        <v>0</v>
      </c>
      <c r="BA192" s="71">
        <v>0</v>
      </c>
      <c r="BB192" s="71">
        <v>0</v>
      </c>
      <c r="BC192" s="71">
        <v>0</v>
      </c>
      <c r="BE192" s="70">
        <v>190</v>
      </c>
      <c r="BF192" s="70" t="s">
        <v>268</v>
      </c>
      <c r="BG192" s="71">
        <v>0</v>
      </c>
      <c r="BH192" s="71">
        <v>0</v>
      </c>
      <c r="BI192" s="71">
        <v>0</v>
      </c>
      <c r="BJ192" s="71">
        <v>0</v>
      </c>
      <c r="BL192" s="70">
        <v>190</v>
      </c>
      <c r="BM192" s="70" t="s">
        <v>268</v>
      </c>
      <c r="BN192" s="71">
        <v>0</v>
      </c>
      <c r="BO192" s="71">
        <v>0</v>
      </c>
      <c r="BP192" s="71">
        <v>0</v>
      </c>
      <c r="BQ192" s="71">
        <v>0</v>
      </c>
      <c r="BS192" s="70">
        <v>190</v>
      </c>
      <c r="BT192" s="70" t="s">
        <v>268</v>
      </c>
      <c r="BU192" s="71">
        <v>0</v>
      </c>
      <c r="BV192" s="71">
        <v>0</v>
      </c>
      <c r="BW192" s="71">
        <v>0</v>
      </c>
      <c r="BX192" s="71">
        <v>0</v>
      </c>
      <c r="BZ192" s="70">
        <v>190</v>
      </c>
      <c r="CA192" s="70" t="s">
        <v>268</v>
      </c>
      <c r="CB192" s="71">
        <v>0</v>
      </c>
      <c r="CC192" s="71">
        <v>0</v>
      </c>
      <c r="CD192" s="71">
        <v>0</v>
      </c>
      <c r="CE192" s="71">
        <v>0</v>
      </c>
      <c r="CG192" s="70">
        <v>190</v>
      </c>
      <c r="CH192" s="70" t="s">
        <v>268</v>
      </c>
      <c r="CI192" s="71">
        <v>0</v>
      </c>
      <c r="CJ192" s="71">
        <v>0</v>
      </c>
      <c r="CK192" s="71">
        <v>0</v>
      </c>
      <c r="CL192" s="71">
        <v>0</v>
      </c>
      <c r="CN192" s="70">
        <v>190</v>
      </c>
      <c r="CO192" s="70" t="s">
        <v>268</v>
      </c>
      <c r="CP192" s="71">
        <v>0</v>
      </c>
      <c r="CQ192" s="71">
        <v>0</v>
      </c>
      <c r="CR192" s="71">
        <v>0</v>
      </c>
      <c r="CS192" s="71">
        <v>0</v>
      </c>
      <c r="CU192" s="70">
        <v>190</v>
      </c>
      <c r="CV192" s="70" t="s">
        <v>268</v>
      </c>
      <c r="CW192" s="71">
        <v>0</v>
      </c>
      <c r="CX192" s="71">
        <v>0</v>
      </c>
      <c r="CY192" s="71">
        <v>0</v>
      </c>
      <c r="CZ192" s="71">
        <v>0</v>
      </c>
      <c r="DB192" s="70">
        <v>190</v>
      </c>
      <c r="DC192" s="70" t="s">
        <v>268</v>
      </c>
      <c r="DD192" s="71">
        <v>0</v>
      </c>
      <c r="DE192" s="71">
        <v>0</v>
      </c>
      <c r="DF192" s="71">
        <v>0</v>
      </c>
      <c r="DG192" s="71">
        <v>0</v>
      </c>
      <c r="DI192" s="70">
        <v>190</v>
      </c>
      <c r="DJ192" s="70" t="s">
        <v>268</v>
      </c>
      <c r="DK192" s="71">
        <v>0</v>
      </c>
      <c r="DL192" s="71">
        <v>0</v>
      </c>
      <c r="DM192" s="71">
        <v>0</v>
      </c>
      <c r="DN192" s="71">
        <v>0</v>
      </c>
      <c r="DP192" s="70">
        <v>190</v>
      </c>
      <c r="DQ192" s="70" t="s">
        <v>268</v>
      </c>
      <c r="DR192" s="71">
        <v>0</v>
      </c>
      <c r="DS192" s="71">
        <v>0</v>
      </c>
      <c r="DT192" s="71">
        <v>0</v>
      </c>
      <c r="DU192" s="71">
        <v>0</v>
      </c>
      <c r="DW192" s="70">
        <v>190</v>
      </c>
      <c r="DX192" s="70" t="s">
        <v>268</v>
      </c>
      <c r="DY192" s="71">
        <v>0</v>
      </c>
      <c r="DZ192" s="71">
        <v>0</v>
      </c>
      <c r="EA192" s="71">
        <v>0</v>
      </c>
      <c r="EB192" s="71">
        <v>0</v>
      </c>
    </row>
    <row r="193" spans="1:132" x14ac:dyDescent="0.35">
      <c r="A193" s="70">
        <v>191</v>
      </c>
      <c r="B193" s="70" t="s">
        <v>269</v>
      </c>
      <c r="C193" s="71">
        <v>0</v>
      </c>
      <c r="D193" s="71">
        <v>28.6252554883825</v>
      </c>
      <c r="E193" s="71">
        <v>4.8819781871952399</v>
      </c>
      <c r="F193" s="71">
        <v>33.507233675577702</v>
      </c>
      <c r="H193" s="70">
        <v>191</v>
      </c>
      <c r="I193" s="70" t="s">
        <v>269</v>
      </c>
      <c r="J193" s="75">
        <v>0</v>
      </c>
      <c r="K193" s="71">
        <v>348.65209665624599</v>
      </c>
      <c r="L193" s="71">
        <v>87.850040489946807</v>
      </c>
      <c r="M193" s="71">
        <v>436.50213714619298</v>
      </c>
      <c r="O193" s="70">
        <v>191</v>
      </c>
      <c r="P193" s="70" t="s">
        <v>269</v>
      </c>
      <c r="Q193" s="75">
        <v>0</v>
      </c>
      <c r="R193" s="71">
        <v>1522.0486061491499</v>
      </c>
      <c r="S193" s="71">
        <v>164.460003436764</v>
      </c>
      <c r="T193" s="71">
        <v>1686.5086095859101</v>
      </c>
      <c r="V193" s="70">
        <v>191</v>
      </c>
      <c r="W193" s="70" t="s">
        <v>269</v>
      </c>
      <c r="X193" s="71">
        <v>0</v>
      </c>
      <c r="Y193" s="71">
        <v>243.65999739480199</v>
      </c>
      <c r="Z193" s="71">
        <v>55.998287413027803</v>
      </c>
      <c r="AA193" s="71">
        <v>299.65828480783</v>
      </c>
      <c r="AC193" s="70">
        <v>191</v>
      </c>
      <c r="AD193" s="70" t="s">
        <v>269</v>
      </c>
      <c r="AE193" s="71">
        <v>0</v>
      </c>
      <c r="AF193" s="71">
        <v>140.18209614025201</v>
      </c>
      <c r="AG193" s="71">
        <v>30.023440386883799</v>
      </c>
      <c r="AH193" s="71">
        <v>170.20553652713599</v>
      </c>
      <c r="AJ193" s="70">
        <v>191</v>
      </c>
      <c r="AK193" s="70" t="s">
        <v>269</v>
      </c>
      <c r="AL193" s="71">
        <v>0</v>
      </c>
      <c r="AM193" s="71">
        <v>1.9183920165520101</v>
      </c>
      <c r="AN193" s="71">
        <v>0.53728390883148303</v>
      </c>
      <c r="AO193" s="71">
        <v>2.4556759253834901</v>
      </c>
      <c r="AQ193" s="70">
        <v>191</v>
      </c>
      <c r="AR193" s="70" t="s">
        <v>269</v>
      </c>
      <c r="AS193" s="71">
        <v>0</v>
      </c>
      <c r="AT193" s="71">
        <v>2.9793322319716098</v>
      </c>
      <c r="AU193" s="71">
        <v>0.87804737885441098</v>
      </c>
      <c r="AV193" s="71">
        <v>3.8573796108260199</v>
      </c>
      <c r="AX193" s="70">
        <v>191</v>
      </c>
      <c r="AY193" s="70" t="s">
        <v>269</v>
      </c>
      <c r="AZ193" s="71">
        <v>0</v>
      </c>
      <c r="BA193" s="71">
        <v>1.9183920165520101</v>
      </c>
      <c r="BB193" s="71">
        <v>0.53728390883148303</v>
      </c>
      <c r="BC193" s="71">
        <v>2.4556759253834901</v>
      </c>
      <c r="BE193" s="70">
        <v>191</v>
      </c>
      <c r="BF193" s="70" t="s">
        <v>269</v>
      </c>
      <c r="BG193" s="71">
        <v>0</v>
      </c>
      <c r="BH193" s="71">
        <v>2.9793322319716098</v>
      </c>
      <c r="BI193" s="71">
        <v>0.87804737885441098</v>
      </c>
      <c r="BJ193" s="71">
        <v>3.8573796108260199</v>
      </c>
      <c r="BL193" s="70">
        <v>191</v>
      </c>
      <c r="BM193" s="70" t="s">
        <v>269</v>
      </c>
      <c r="BN193" s="71">
        <v>0</v>
      </c>
      <c r="BO193" s="71">
        <v>3.9064603275147798</v>
      </c>
      <c r="BP193" s="71">
        <v>1.09408205223594</v>
      </c>
      <c r="BQ193" s="71">
        <v>5.0005423797507103</v>
      </c>
      <c r="BS193" s="70">
        <v>191</v>
      </c>
      <c r="BT193" s="70" t="s">
        <v>269</v>
      </c>
      <c r="BU193" s="71">
        <v>0</v>
      </c>
      <c r="BV193" s="71">
        <v>5.3305168523304003</v>
      </c>
      <c r="BW193" s="71">
        <v>1.4215470952192699</v>
      </c>
      <c r="BX193" s="71">
        <v>6.7520639475496704</v>
      </c>
      <c r="BZ193" s="70">
        <v>191</v>
      </c>
      <c r="CA193" s="70" t="s">
        <v>269</v>
      </c>
      <c r="CB193" s="71">
        <v>0</v>
      </c>
      <c r="CC193" s="71">
        <v>9.0351418544418696</v>
      </c>
      <c r="CD193" s="71">
        <v>2.18650361000127</v>
      </c>
      <c r="CE193" s="71">
        <v>11.2216454644431</v>
      </c>
      <c r="CG193" s="70">
        <v>191</v>
      </c>
      <c r="CH193" s="70" t="s">
        <v>269</v>
      </c>
      <c r="CI193" s="71">
        <v>0</v>
      </c>
      <c r="CJ193" s="71">
        <v>10.180687626611199</v>
      </c>
      <c r="CK193" s="71">
        <v>4.5127191300784499</v>
      </c>
      <c r="CL193" s="71">
        <v>14.693406756689599</v>
      </c>
      <c r="CN193" s="70">
        <v>191</v>
      </c>
      <c r="CO193" s="70" t="s">
        <v>269</v>
      </c>
      <c r="CP193" s="71">
        <v>0</v>
      </c>
      <c r="CQ193" s="71">
        <v>1.61812698708993</v>
      </c>
      <c r="CR193" s="71">
        <v>0.45318870445050002</v>
      </c>
      <c r="CS193" s="71">
        <v>2.07131569154043</v>
      </c>
      <c r="CU193" s="70">
        <v>191</v>
      </c>
      <c r="CV193" s="70" t="s">
        <v>269</v>
      </c>
      <c r="CW193" s="71">
        <v>0</v>
      </c>
      <c r="CX193" s="71">
        <v>2.4655270584617401</v>
      </c>
      <c r="CY193" s="71">
        <v>0.75246705226345101</v>
      </c>
      <c r="CZ193" s="71">
        <v>3.2179941107251899</v>
      </c>
      <c r="DB193" s="70">
        <v>191</v>
      </c>
      <c r="DC193" s="70" t="s">
        <v>269</v>
      </c>
      <c r="DD193" s="71">
        <v>0</v>
      </c>
      <c r="DE193" s="71">
        <v>9.0207150949880504</v>
      </c>
      <c r="DF193" s="71">
        <v>2.0684265977538301</v>
      </c>
      <c r="DG193" s="71">
        <v>11.089141692741901</v>
      </c>
      <c r="DI193" s="70">
        <v>191</v>
      </c>
      <c r="DJ193" s="70" t="s">
        <v>269</v>
      </c>
      <c r="DK193" s="71">
        <v>0</v>
      </c>
      <c r="DL193" s="71">
        <v>9.2941021976308296</v>
      </c>
      <c r="DM193" s="71">
        <v>2.74558888794656</v>
      </c>
      <c r="DN193" s="71">
        <v>12.039691085577401</v>
      </c>
      <c r="DP193" s="70">
        <v>191</v>
      </c>
      <c r="DQ193" s="70" t="s">
        <v>269</v>
      </c>
      <c r="DR193" s="71">
        <v>0</v>
      </c>
      <c r="DS193" s="71">
        <v>4.4093154527522396</v>
      </c>
      <c r="DT193" s="71">
        <v>1.23491664961355</v>
      </c>
      <c r="DU193" s="71">
        <v>5.6442321023657902</v>
      </c>
      <c r="DW193" s="70">
        <v>191</v>
      </c>
      <c r="DX193" s="70" t="s">
        <v>269</v>
      </c>
      <c r="DY193" s="71">
        <v>0</v>
      </c>
      <c r="DZ193" s="71">
        <v>25.737201546489199</v>
      </c>
      <c r="EA193" s="71">
        <v>2.15534930553383</v>
      </c>
      <c r="EB193" s="71">
        <v>27.892550852023</v>
      </c>
    </row>
    <row r="194" spans="1:132" x14ac:dyDescent="0.35">
      <c r="A194" s="70">
        <v>192</v>
      </c>
      <c r="B194" s="70" t="s">
        <v>270</v>
      </c>
      <c r="C194" s="71">
        <v>0</v>
      </c>
      <c r="D194" s="71">
        <v>0</v>
      </c>
      <c r="E194" s="71">
        <v>0</v>
      </c>
      <c r="F194" s="71">
        <v>0</v>
      </c>
      <c r="H194" s="70">
        <v>192</v>
      </c>
      <c r="I194" s="70" t="s">
        <v>270</v>
      </c>
      <c r="J194" s="75">
        <v>0</v>
      </c>
      <c r="K194" s="71">
        <v>0</v>
      </c>
      <c r="L194" s="71">
        <v>0</v>
      </c>
      <c r="M194" s="71">
        <v>0</v>
      </c>
      <c r="O194" s="70">
        <v>192</v>
      </c>
      <c r="P194" s="70" t="s">
        <v>270</v>
      </c>
      <c r="Q194" s="75">
        <v>0</v>
      </c>
      <c r="R194" s="71">
        <v>0</v>
      </c>
      <c r="S194" s="71">
        <v>0</v>
      </c>
      <c r="T194" s="71">
        <v>0</v>
      </c>
      <c r="V194" s="70">
        <v>192</v>
      </c>
      <c r="W194" s="70" t="s">
        <v>270</v>
      </c>
      <c r="X194" s="71">
        <v>0</v>
      </c>
      <c r="Y194" s="71">
        <v>0</v>
      </c>
      <c r="Z194" s="71">
        <v>0</v>
      </c>
      <c r="AA194" s="71">
        <v>0</v>
      </c>
      <c r="AC194" s="70">
        <v>192</v>
      </c>
      <c r="AD194" s="70" t="s">
        <v>270</v>
      </c>
      <c r="AE194" s="71">
        <v>0</v>
      </c>
      <c r="AF194" s="71">
        <v>0</v>
      </c>
      <c r="AG194" s="71">
        <v>0</v>
      </c>
      <c r="AH194" s="71">
        <v>0</v>
      </c>
      <c r="AJ194" s="70">
        <v>192</v>
      </c>
      <c r="AK194" s="70" t="s">
        <v>270</v>
      </c>
      <c r="AL194" s="71">
        <v>0</v>
      </c>
      <c r="AM194" s="71">
        <v>0</v>
      </c>
      <c r="AN194" s="71">
        <v>0</v>
      </c>
      <c r="AO194" s="71">
        <v>0</v>
      </c>
      <c r="AQ194" s="70">
        <v>192</v>
      </c>
      <c r="AR194" s="70" t="s">
        <v>270</v>
      </c>
      <c r="AS194" s="71">
        <v>0</v>
      </c>
      <c r="AT194" s="71">
        <v>0</v>
      </c>
      <c r="AU194" s="71">
        <v>0</v>
      </c>
      <c r="AV194" s="71">
        <v>0</v>
      </c>
      <c r="AX194" s="70">
        <v>192</v>
      </c>
      <c r="AY194" s="70" t="s">
        <v>270</v>
      </c>
      <c r="AZ194" s="71">
        <v>0</v>
      </c>
      <c r="BA194" s="71">
        <v>0</v>
      </c>
      <c r="BB194" s="71">
        <v>0</v>
      </c>
      <c r="BC194" s="71">
        <v>0</v>
      </c>
      <c r="BE194" s="70">
        <v>192</v>
      </c>
      <c r="BF194" s="70" t="s">
        <v>270</v>
      </c>
      <c r="BG194" s="71">
        <v>0</v>
      </c>
      <c r="BH194" s="71">
        <v>0</v>
      </c>
      <c r="BI194" s="71">
        <v>0</v>
      </c>
      <c r="BJ194" s="71">
        <v>0</v>
      </c>
      <c r="BL194" s="70">
        <v>192</v>
      </c>
      <c r="BM194" s="70" t="s">
        <v>270</v>
      </c>
      <c r="BN194" s="71">
        <v>0</v>
      </c>
      <c r="BO194" s="71">
        <v>0</v>
      </c>
      <c r="BP194" s="71">
        <v>0</v>
      </c>
      <c r="BQ194" s="71">
        <v>0</v>
      </c>
      <c r="BS194" s="70">
        <v>192</v>
      </c>
      <c r="BT194" s="70" t="s">
        <v>270</v>
      </c>
      <c r="BU194" s="71">
        <v>0</v>
      </c>
      <c r="BV194" s="71">
        <v>0</v>
      </c>
      <c r="BW194" s="71">
        <v>0</v>
      </c>
      <c r="BX194" s="71">
        <v>0</v>
      </c>
      <c r="BZ194" s="70">
        <v>192</v>
      </c>
      <c r="CA194" s="70" t="s">
        <v>270</v>
      </c>
      <c r="CB194" s="71">
        <v>0</v>
      </c>
      <c r="CC194" s="71">
        <v>0</v>
      </c>
      <c r="CD194" s="71">
        <v>0</v>
      </c>
      <c r="CE194" s="71">
        <v>0</v>
      </c>
      <c r="CG194" s="70">
        <v>192</v>
      </c>
      <c r="CH194" s="70" t="s">
        <v>270</v>
      </c>
      <c r="CI194" s="71">
        <v>0</v>
      </c>
      <c r="CJ194" s="71">
        <v>0</v>
      </c>
      <c r="CK194" s="71">
        <v>0</v>
      </c>
      <c r="CL194" s="71">
        <v>0</v>
      </c>
      <c r="CN194" s="70">
        <v>192</v>
      </c>
      <c r="CO194" s="70" t="s">
        <v>270</v>
      </c>
      <c r="CP194" s="71">
        <v>0</v>
      </c>
      <c r="CQ194" s="71">
        <v>0</v>
      </c>
      <c r="CR194" s="71">
        <v>0</v>
      </c>
      <c r="CS194" s="71">
        <v>0</v>
      </c>
      <c r="CU194" s="70">
        <v>192</v>
      </c>
      <c r="CV194" s="70" t="s">
        <v>270</v>
      </c>
      <c r="CW194" s="71">
        <v>0</v>
      </c>
      <c r="CX194" s="71">
        <v>0</v>
      </c>
      <c r="CY194" s="71">
        <v>0</v>
      </c>
      <c r="CZ194" s="71">
        <v>0</v>
      </c>
      <c r="DB194" s="70">
        <v>192</v>
      </c>
      <c r="DC194" s="70" t="s">
        <v>270</v>
      </c>
      <c r="DD194" s="71">
        <v>0</v>
      </c>
      <c r="DE194" s="71">
        <v>0</v>
      </c>
      <c r="DF194" s="71">
        <v>0</v>
      </c>
      <c r="DG194" s="71">
        <v>0</v>
      </c>
      <c r="DI194" s="70">
        <v>192</v>
      </c>
      <c r="DJ194" s="70" t="s">
        <v>270</v>
      </c>
      <c r="DK194" s="71">
        <v>0</v>
      </c>
      <c r="DL194" s="71">
        <v>0</v>
      </c>
      <c r="DM194" s="71">
        <v>0</v>
      </c>
      <c r="DN194" s="71">
        <v>0</v>
      </c>
      <c r="DP194" s="70">
        <v>192</v>
      </c>
      <c r="DQ194" s="70" t="s">
        <v>270</v>
      </c>
      <c r="DR194" s="71">
        <v>0</v>
      </c>
      <c r="DS194" s="71">
        <v>0</v>
      </c>
      <c r="DT194" s="71">
        <v>0</v>
      </c>
      <c r="DU194" s="71">
        <v>0</v>
      </c>
      <c r="DW194" s="70">
        <v>192</v>
      </c>
      <c r="DX194" s="70" t="s">
        <v>270</v>
      </c>
      <c r="DY194" s="71">
        <v>0</v>
      </c>
      <c r="DZ194" s="71">
        <v>0</v>
      </c>
      <c r="EA194" s="71">
        <v>0</v>
      </c>
      <c r="EB194" s="71">
        <v>0</v>
      </c>
    </row>
    <row r="195" spans="1:132" x14ac:dyDescent="0.35">
      <c r="A195" s="70">
        <v>193</v>
      </c>
      <c r="B195" s="70" t="s">
        <v>271</v>
      </c>
      <c r="C195" s="71">
        <v>0</v>
      </c>
      <c r="D195" s="71">
        <v>57.683895127737998</v>
      </c>
      <c r="E195" s="71">
        <v>39.927160405236798</v>
      </c>
      <c r="F195" s="71">
        <v>97.611055532974802</v>
      </c>
      <c r="H195" s="70">
        <v>193</v>
      </c>
      <c r="I195" s="70" t="s">
        <v>271</v>
      </c>
      <c r="J195" s="75">
        <v>0</v>
      </c>
      <c r="K195" s="71">
        <v>1206.1683869953499</v>
      </c>
      <c r="L195" s="71">
        <v>718.19506512551504</v>
      </c>
      <c r="M195" s="71">
        <v>1924.3634521208701</v>
      </c>
      <c r="O195" s="70">
        <v>193</v>
      </c>
      <c r="P195" s="70" t="s">
        <v>271</v>
      </c>
      <c r="Q195" s="75">
        <v>0</v>
      </c>
      <c r="R195" s="71">
        <v>3438.1222051981199</v>
      </c>
      <c r="S195" s="71">
        <v>1343.30961798064</v>
      </c>
      <c r="T195" s="71">
        <v>4781.4318231787602</v>
      </c>
      <c r="V195" s="70">
        <v>193</v>
      </c>
      <c r="W195" s="70" t="s">
        <v>271</v>
      </c>
      <c r="X195" s="71">
        <v>0</v>
      </c>
      <c r="Y195" s="71">
        <v>1252.56905960373</v>
      </c>
      <c r="Z195" s="71">
        <v>457.93454138801098</v>
      </c>
      <c r="AA195" s="71">
        <v>1710.5036009917401</v>
      </c>
      <c r="AC195" s="70">
        <v>193</v>
      </c>
      <c r="AD195" s="70" t="s">
        <v>271</v>
      </c>
      <c r="AE195" s="71">
        <v>0</v>
      </c>
      <c r="AF195" s="71">
        <v>1478.7910517160001</v>
      </c>
      <c r="AG195" s="71">
        <v>245.18684502654099</v>
      </c>
      <c r="AH195" s="71">
        <v>1723.97789674255</v>
      </c>
      <c r="AJ195" s="70">
        <v>193</v>
      </c>
      <c r="AK195" s="70" t="s">
        <v>271</v>
      </c>
      <c r="AL195" s="71">
        <v>0</v>
      </c>
      <c r="AM195" s="71">
        <v>4.7974957746785201</v>
      </c>
      <c r="AN195" s="71">
        <v>4.3912403440519601</v>
      </c>
      <c r="AO195" s="71">
        <v>9.1887361187304695</v>
      </c>
      <c r="AQ195" s="70">
        <v>193</v>
      </c>
      <c r="AR195" s="70" t="s">
        <v>271</v>
      </c>
      <c r="AS195" s="71">
        <v>0</v>
      </c>
      <c r="AT195" s="71">
        <v>18.4492666588812</v>
      </c>
      <c r="AU195" s="71">
        <v>7.1763494406417196</v>
      </c>
      <c r="AV195" s="71">
        <v>25.625616099523</v>
      </c>
      <c r="AX195" s="70">
        <v>193</v>
      </c>
      <c r="AY195" s="70" t="s">
        <v>271</v>
      </c>
      <c r="AZ195" s="71">
        <v>0</v>
      </c>
      <c r="BA195" s="71">
        <v>4.7974957746785201</v>
      </c>
      <c r="BB195" s="71">
        <v>4.3912403440519601</v>
      </c>
      <c r="BC195" s="71">
        <v>9.1887361187304695</v>
      </c>
      <c r="BE195" s="70">
        <v>193</v>
      </c>
      <c r="BF195" s="70" t="s">
        <v>271</v>
      </c>
      <c r="BG195" s="71">
        <v>0</v>
      </c>
      <c r="BH195" s="71">
        <v>18.4492666588812</v>
      </c>
      <c r="BI195" s="71">
        <v>7.1763494406417196</v>
      </c>
      <c r="BJ195" s="71">
        <v>25.625616099523</v>
      </c>
      <c r="BL195" s="70">
        <v>193</v>
      </c>
      <c r="BM195" s="70" t="s">
        <v>271</v>
      </c>
      <c r="BN195" s="71">
        <v>0</v>
      </c>
      <c r="BO195" s="71">
        <v>9.7692373370515</v>
      </c>
      <c r="BP195" s="71">
        <v>8.9419712157962099</v>
      </c>
      <c r="BQ195" s="71">
        <v>18.711208552847701</v>
      </c>
      <c r="BS195" s="70">
        <v>193</v>
      </c>
      <c r="BT195" s="70" t="s">
        <v>271</v>
      </c>
      <c r="BU195" s="71">
        <v>0</v>
      </c>
      <c r="BV195" s="71">
        <v>52.452274165446802</v>
      </c>
      <c r="BW195" s="71">
        <v>11.615180355848601</v>
      </c>
      <c r="BX195" s="71">
        <v>64.067454521295403</v>
      </c>
      <c r="BZ195" s="70">
        <v>193</v>
      </c>
      <c r="CA195" s="70" t="s">
        <v>271</v>
      </c>
      <c r="CB195" s="71">
        <v>0</v>
      </c>
      <c r="CC195" s="71">
        <v>34.330876142476697</v>
      </c>
      <c r="CD195" s="71">
        <v>17.877167859668901</v>
      </c>
      <c r="CE195" s="71">
        <v>52.208044002145598</v>
      </c>
      <c r="CG195" s="70">
        <v>193</v>
      </c>
      <c r="CH195" s="70" t="s">
        <v>271</v>
      </c>
      <c r="CI195" s="71">
        <v>0</v>
      </c>
      <c r="CJ195" s="71">
        <v>218.405835643763</v>
      </c>
      <c r="CK195" s="71">
        <v>36.854196188539298</v>
      </c>
      <c r="CL195" s="71">
        <v>255.26003183230199</v>
      </c>
      <c r="CN195" s="70">
        <v>193</v>
      </c>
      <c r="CO195" s="70" t="s">
        <v>271</v>
      </c>
      <c r="CP195" s="71">
        <v>0</v>
      </c>
      <c r="CQ195" s="71">
        <v>4.0465959597819099</v>
      </c>
      <c r="CR195" s="71">
        <v>3.7039272714862799</v>
      </c>
      <c r="CS195" s="71">
        <v>7.75052323126818</v>
      </c>
      <c r="CU195" s="70">
        <v>193</v>
      </c>
      <c r="CV195" s="70" t="s">
        <v>271</v>
      </c>
      <c r="CW195" s="71">
        <v>0</v>
      </c>
      <c r="CX195" s="71">
        <v>15.243800571966</v>
      </c>
      <c r="CY195" s="71">
        <v>6.1495228540927602</v>
      </c>
      <c r="CZ195" s="71">
        <v>21.3933234260587</v>
      </c>
      <c r="DB195" s="70">
        <v>193</v>
      </c>
      <c r="DC195" s="70" t="s">
        <v>271</v>
      </c>
      <c r="DD195" s="71">
        <v>0</v>
      </c>
      <c r="DE195" s="71">
        <v>66.577164592215496</v>
      </c>
      <c r="DF195" s="71">
        <v>16.921035845920599</v>
      </c>
      <c r="DG195" s="71">
        <v>83.498200438136095</v>
      </c>
      <c r="DI195" s="70">
        <v>193</v>
      </c>
      <c r="DJ195" s="70" t="s">
        <v>271</v>
      </c>
      <c r="DK195" s="71">
        <v>0</v>
      </c>
      <c r="DL195" s="71">
        <v>56.574351738694702</v>
      </c>
      <c r="DM195" s="71">
        <v>22.440100573466701</v>
      </c>
      <c r="DN195" s="71">
        <v>79.014452312161396</v>
      </c>
      <c r="DP195" s="70">
        <v>193</v>
      </c>
      <c r="DQ195" s="70" t="s">
        <v>271</v>
      </c>
      <c r="DR195" s="71">
        <v>0</v>
      </c>
      <c r="DS195" s="71">
        <v>11.0267724590638</v>
      </c>
      <c r="DT195" s="71">
        <v>10.093017349278799</v>
      </c>
      <c r="DU195" s="71">
        <v>21.119789808342599</v>
      </c>
      <c r="DW195" s="70">
        <v>193</v>
      </c>
      <c r="DX195" s="70" t="s">
        <v>271</v>
      </c>
      <c r="DY195" s="71">
        <v>0</v>
      </c>
      <c r="DZ195" s="71">
        <v>31.117869563974299</v>
      </c>
      <c r="EA195" s="71">
        <v>17.6121886778514</v>
      </c>
      <c r="EB195" s="71">
        <v>48.730058241825603</v>
      </c>
    </row>
    <row r="196" spans="1:132" x14ac:dyDescent="0.35">
      <c r="A196" s="70">
        <v>194</v>
      </c>
      <c r="B196" s="70" t="s">
        <v>272</v>
      </c>
      <c r="C196" s="71">
        <v>0</v>
      </c>
      <c r="D196" s="71">
        <v>0</v>
      </c>
      <c r="E196" s="71">
        <v>0</v>
      </c>
      <c r="F196" s="71">
        <v>0</v>
      </c>
      <c r="H196" s="70">
        <v>194</v>
      </c>
      <c r="I196" s="70" t="s">
        <v>272</v>
      </c>
      <c r="J196" s="75">
        <v>0</v>
      </c>
      <c r="K196" s="71">
        <v>0</v>
      </c>
      <c r="L196" s="71">
        <v>0</v>
      </c>
      <c r="M196" s="71">
        <v>0</v>
      </c>
      <c r="O196" s="70">
        <v>194</v>
      </c>
      <c r="P196" s="70" t="s">
        <v>272</v>
      </c>
      <c r="Q196" s="75">
        <v>0</v>
      </c>
      <c r="R196" s="71">
        <v>0</v>
      </c>
      <c r="S196" s="71">
        <v>0</v>
      </c>
      <c r="T196" s="71">
        <v>0</v>
      </c>
      <c r="V196" s="70">
        <v>194</v>
      </c>
      <c r="W196" s="70" t="s">
        <v>272</v>
      </c>
      <c r="X196" s="71">
        <v>0</v>
      </c>
      <c r="Y196" s="71">
        <v>0</v>
      </c>
      <c r="Z196" s="71">
        <v>0</v>
      </c>
      <c r="AA196" s="71">
        <v>0</v>
      </c>
      <c r="AC196" s="70">
        <v>194</v>
      </c>
      <c r="AD196" s="70" t="s">
        <v>272</v>
      </c>
      <c r="AE196" s="71">
        <v>0</v>
      </c>
      <c r="AF196" s="71">
        <v>0</v>
      </c>
      <c r="AG196" s="71">
        <v>0</v>
      </c>
      <c r="AH196" s="71">
        <v>0</v>
      </c>
      <c r="AJ196" s="70">
        <v>194</v>
      </c>
      <c r="AK196" s="70" t="s">
        <v>272</v>
      </c>
      <c r="AL196" s="71">
        <v>0</v>
      </c>
      <c r="AM196" s="71">
        <v>0</v>
      </c>
      <c r="AN196" s="71">
        <v>0</v>
      </c>
      <c r="AO196" s="71">
        <v>0</v>
      </c>
      <c r="AQ196" s="70">
        <v>194</v>
      </c>
      <c r="AR196" s="70" t="s">
        <v>272</v>
      </c>
      <c r="AS196" s="71">
        <v>0</v>
      </c>
      <c r="AT196" s="71">
        <v>0</v>
      </c>
      <c r="AU196" s="71">
        <v>0</v>
      </c>
      <c r="AV196" s="71">
        <v>0</v>
      </c>
      <c r="AX196" s="70">
        <v>194</v>
      </c>
      <c r="AY196" s="70" t="s">
        <v>272</v>
      </c>
      <c r="AZ196" s="71">
        <v>0</v>
      </c>
      <c r="BA196" s="71">
        <v>0</v>
      </c>
      <c r="BB196" s="71">
        <v>0</v>
      </c>
      <c r="BC196" s="71">
        <v>0</v>
      </c>
      <c r="BE196" s="70">
        <v>194</v>
      </c>
      <c r="BF196" s="70" t="s">
        <v>272</v>
      </c>
      <c r="BG196" s="71">
        <v>0</v>
      </c>
      <c r="BH196" s="71">
        <v>0</v>
      </c>
      <c r="BI196" s="71">
        <v>0</v>
      </c>
      <c r="BJ196" s="71">
        <v>0</v>
      </c>
      <c r="BL196" s="70">
        <v>194</v>
      </c>
      <c r="BM196" s="70" t="s">
        <v>272</v>
      </c>
      <c r="BN196" s="71">
        <v>0</v>
      </c>
      <c r="BO196" s="71">
        <v>0</v>
      </c>
      <c r="BP196" s="71">
        <v>0</v>
      </c>
      <c r="BQ196" s="71">
        <v>0</v>
      </c>
      <c r="BS196" s="70">
        <v>194</v>
      </c>
      <c r="BT196" s="70" t="s">
        <v>272</v>
      </c>
      <c r="BU196" s="71">
        <v>0</v>
      </c>
      <c r="BV196" s="71">
        <v>0</v>
      </c>
      <c r="BW196" s="71">
        <v>0</v>
      </c>
      <c r="BX196" s="71">
        <v>0</v>
      </c>
      <c r="BZ196" s="70">
        <v>194</v>
      </c>
      <c r="CA196" s="70" t="s">
        <v>272</v>
      </c>
      <c r="CB196" s="71">
        <v>0</v>
      </c>
      <c r="CC196" s="71">
        <v>0</v>
      </c>
      <c r="CD196" s="71">
        <v>0</v>
      </c>
      <c r="CE196" s="71">
        <v>0</v>
      </c>
      <c r="CG196" s="70">
        <v>194</v>
      </c>
      <c r="CH196" s="70" t="s">
        <v>272</v>
      </c>
      <c r="CI196" s="71">
        <v>0</v>
      </c>
      <c r="CJ196" s="71">
        <v>0</v>
      </c>
      <c r="CK196" s="71">
        <v>0</v>
      </c>
      <c r="CL196" s="71">
        <v>0</v>
      </c>
      <c r="CN196" s="70">
        <v>194</v>
      </c>
      <c r="CO196" s="70" t="s">
        <v>272</v>
      </c>
      <c r="CP196" s="71">
        <v>0</v>
      </c>
      <c r="CQ196" s="71">
        <v>0</v>
      </c>
      <c r="CR196" s="71">
        <v>0</v>
      </c>
      <c r="CS196" s="71">
        <v>0</v>
      </c>
      <c r="CU196" s="70">
        <v>194</v>
      </c>
      <c r="CV196" s="70" t="s">
        <v>272</v>
      </c>
      <c r="CW196" s="71">
        <v>0</v>
      </c>
      <c r="CX196" s="71">
        <v>0</v>
      </c>
      <c r="CY196" s="71">
        <v>0</v>
      </c>
      <c r="CZ196" s="71">
        <v>0</v>
      </c>
      <c r="DB196" s="70">
        <v>194</v>
      </c>
      <c r="DC196" s="70" t="s">
        <v>272</v>
      </c>
      <c r="DD196" s="71">
        <v>0</v>
      </c>
      <c r="DE196" s="71">
        <v>0</v>
      </c>
      <c r="DF196" s="71">
        <v>0</v>
      </c>
      <c r="DG196" s="71">
        <v>0</v>
      </c>
      <c r="DI196" s="70">
        <v>194</v>
      </c>
      <c r="DJ196" s="70" t="s">
        <v>272</v>
      </c>
      <c r="DK196" s="71">
        <v>0</v>
      </c>
      <c r="DL196" s="71">
        <v>0</v>
      </c>
      <c r="DM196" s="71">
        <v>0</v>
      </c>
      <c r="DN196" s="71">
        <v>0</v>
      </c>
      <c r="DP196" s="70">
        <v>194</v>
      </c>
      <c r="DQ196" s="70" t="s">
        <v>272</v>
      </c>
      <c r="DR196" s="71">
        <v>0</v>
      </c>
      <c r="DS196" s="71">
        <v>0</v>
      </c>
      <c r="DT196" s="71">
        <v>0</v>
      </c>
      <c r="DU196" s="71">
        <v>0</v>
      </c>
      <c r="DW196" s="70">
        <v>194</v>
      </c>
      <c r="DX196" s="70" t="s">
        <v>272</v>
      </c>
      <c r="DY196" s="71">
        <v>0</v>
      </c>
      <c r="DZ196" s="71">
        <v>0</v>
      </c>
      <c r="EA196" s="71">
        <v>0</v>
      </c>
      <c r="EB196" s="71">
        <v>0</v>
      </c>
    </row>
    <row r="197" spans="1:132" x14ac:dyDescent="0.35">
      <c r="A197" s="70">
        <v>195</v>
      </c>
      <c r="B197" s="70" t="s">
        <v>273</v>
      </c>
      <c r="C197" s="71">
        <v>0</v>
      </c>
      <c r="D197" s="71">
        <v>175.74214612284601</v>
      </c>
      <c r="E197" s="71">
        <v>24.315402139094399</v>
      </c>
      <c r="F197" s="71">
        <v>200.05754826194001</v>
      </c>
      <c r="H197" s="70">
        <v>195</v>
      </c>
      <c r="I197" s="70" t="s">
        <v>273</v>
      </c>
      <c r="J197" s="75">
        <v>0</v>
      </c>
      <c r="K197" s="71">
        <v>4561.5305756545204</v>
      </c>
      <c r="L197" s="71">
        <v>437.37177454008599</v>
      </c>
      <c r="M197" s="71">
        <v>4998.9023501946003</v>
      </c>
      <c r="O197" s="70">
        <v>195</v>
      </c>
      <c r="P197" s="70" t="s">
        <v>273</v>
      </c>
      <c r="Q197" s="75">
        <v>0</v>
      </c>
      <c r="R197" s="71">
        <v>1234.1910276686201</v>
      </c>
      <c r="S197" s="71">
        <v>818.03891410318897</v>
      </c>
      <c r="T197" s="71">
        <v>2052.22994177181</v>
      </c>
      <c r="V197" s="70">
        <v>195</v>
      </c>
      <c r="W197" s="70" t="s">
        <v>273</v>
      </c>
      <c r="X197" s="71">
        <v>0</v>
      </c>
      <c r="Y197" s="71">
        <v>3044.0760839166501</v>
      </c>
      <c r="Z197" s="71">
        <v>278.87862836365701</v>
      </c>
      <c r="AA197" s="71">
        <v>3322.9547122803101</v>
      </c>
      <c r="AC197" s="70">
        <v>195</v>
      </c>
      <c r="AD197" s="70" t="s">
        <v>273</v>
      </c>
      <c r="AE197" s="71">
        <v>0</v>
      </c>
      <c r="AF197" s="71">
        <v>315.89222751446403</v>
      </c>
      <c r="AG197" s="71">
        <v>149.311357741276</v>
      </c>
      <c r="AH197" s="71">
        <v>465.20358525573999</v>
      </c>
      <c r="AJ197" s="70">
        <v>195</v>
      </c>
      <c r="AK197" s="70" t="s">
        <v>273</v>
      </c>
      <c r="AL197" s="71">
        <v>0</v>
      </c>
      <c r="AM197" s="71">
        <v>22.1526213102341</v>
      </c>
      <c r="AN197" s="71">
        <v>2.6741905464479299</v>
      </c>
      <c r="AO197" s="71">
        <v>24.826811856681999</v>
      </c>
      <c r="AQ197" s="70">
        <v>195</v>
      </c>
      <c r="AR197" s="70" t="s">
        <v>273</v>
      </c>
      <c r="AS197" s="71">
        <v>0</v>
      </c>
      <c r="AT197" s="71">
        <v>11.7687762139753</v>
      </c>
      <c r="AU197" s="71">
        <v>4.37027519675057</v>
      </c>
      <c r="AV197" s="71">
        <v>16.139051410725902</v>
      </c>
      <c r="AX197" s="70">
        <v>195</v>
      </c>
      <c r="AY197" s="70" t="s">
        <v>273</v>
      </c>
      <c r="AZ197" s="71">
        <v>0</v>
      </c>
      <c r="BA197" s="71">
        <v>22.1526213102341</v>
      </c>
      <c r="BB197" s="71">
        <v>2.6741905464479299</v>
      </c>
      <c r="BC197" s="71">
        <v>24.826811856681999</v>
      </c>
      <c r="BE197" s="70">
        <v>195</v>
      </c>
      <c r="BF197" s="70" t="s">
        <v>273</v>
      </c>
      <c r="BG197" s="71">
        <v>0</v>
      </c>
      <c r="BH197" s="71">
        <v>11.7687762139753</v>
      </c>
      <c r="BI197" s="71">
        <v>4.37027519675057</v>
      </c>
      <c r="BJ197" s="71">
        <v>16.139051410725902</v>
      </c>
      <c r="BL197" s="70">
        <v>195</v>
      </c>
      <c r="BM197" s="70" t="s">
        <v>273</v>
      </c>
      <c r="BN197" s="71">
        <v>0</v>
      </c>
      <c r="BO197" s="71">
        <v>45.109829248782198</v>
      </c>
      <c r="BP197" s="71">
        <v>5.4455081066746596</v>
      </c>
      <c r="BQ197" s="71">
        <v>50.5553373554568</v>
      </c>
      <c r="BS197" s="70">
        <v>195</v>
      </c>
      <c r="BT197" s="70" t="s">
        <v>273</v>
      </c>
      <c r="BU197" s="71">
        <v>0</v>
      </c>
      <c r="BV197" s="71">
        <v>19.104142083204799</v>
      </c>
      <c r="BW197" s="71">
        <v>7.0733942357268296</v>
      </c>
      <c r="BX197" s="71">
        <v>26.177536318931601</v>
      </c>
      <c r="BZ197" s="70">
        <v>195</v>
      </c>
      <c r="CA197" s="70" t="s">
        <v>273</v>
      </c>
      <c r="CB197" s="71">
        <v>0</v>
      </c>
      <c r="CC197" s="71">
        <v>123.13355937207101</v>
      </c>
      <c r="CD197" s="71">
        <v>10.8870035739873</v>
      </c>
      <c r="CE197" s="71">
        <v>134.02056294605799</v>
      </c>
      <c r="CG197" s="70">
        <v>195</v>
      </c>
      <c r="CH197" s="70" t="s">
        <v>273</v>
      </c>
      <c r="CI197" s="71">
        <v>0</v>
      </c>
      <c r="CJ197" s="71">
        <v>52.604041170728799</v>
      </c>
      <c r="CK197" s="71">
        <v>22.443105416690599</v>
      </c>
      <c r="CL197" s="71">
        <v>75.047146587419405</v>
      </c>
      <c r="CN197" s="70">
        <v>195</v>
      </c>
      <c r="CO197" s="70" t="s">
        <v>273</v>
      </c>
      <c r="CP197" s="71">
        <v>0</v>
      </c>
      <c r="CQ197" s="71">
        <v>18.685312526112401</v>
      </c>
      <c r="CR197" s="71">
        <v>2.2556285964979899</v>
      </c>
      <c r="CS197" s="71">
        <v>20.940941122610401</v>
      </c>
      <c r="CU197" s="70">
        <v>195</v>
      </c>
      <c r="CV197" s="70" t="s">
        <v>273</v>
      </c>
      <c r="CW197" s="71">
        <v>0</v>
      </c>
      <c r="CX197" s="71">
        <v>9.6953997352562702</v>
      </c>
      <c r="CY197" s="71">
        <v>3.7449477462782998</v>
      </c>
      <c r="CZ197" s="71">
        <v>13.4403474815346</v>
      </c>
      <c r="DB197" s="70">
        <v>195</v>
      </c>
      <c r="DC197" s="70" t="s">
        <v>273</v>
      </c>
      <c r="DD197" s="71">
        <v>0</v>
      </c>
      <c r="DE197" s="71">
        <v>96.269468535204297</v>
      </c>
      <c r="DF197" s="71">
        <v>10.304883451224701</v>
      </c>
      <c r="DG197" s="71">
        <v>106.57435198642899</v>
      </c>
      <c r="DI197" s="70">
        <v>195</v>
      </c>
      <c r="DJ197" s="70" t="s">
        <v>273</v>
      </c>
      <c r="DK197" s="71">
        <v>0</v>
      </c>
      <c r="DL197" s="71">
        <v>36.537113129525999</v>
      </c>
      <c r="DM197" s="71">
        <v>13.6656441192568</v>
      </c>
      <c r="DN197" s="71">
        <v>50.202757248782802</v>
      </c>
      <c r="DP197" s="70">
        <v>195</v>
      </c>
      <c r="DQ197" s="70" t="s">
        <v>273</v>
      </c>
      <c r="DR197" s="71">
        <v>0</v>
      </c>
      <c r="DS197" s="71">
        <v>50.9165460549318</v>
      </c>
      <c r="DT197" s="71">
        <v>6.1464755890977001</v>
      </c>
      <c r="DU197" s="71">
        <v>57.063021644029497</v>
      </c>
      <c r="DW197" s="70">
        <v>195</v>
      </c>
      <c r="DX197" s="70" t="s">
        <v>273</v>
      </c>
      <c r="DY197" s="71">
        <v>0</v>
      </c>
      <c r="DZ197" s="71">
        <v>24.589356467140199</v>
      </c>
      <c r="EA197" s="71">
        <v>10.7254637488063</v>
      </c>
      <c r="EB197" s="71">
        <v>35.314820215946497</v>
      </c>
    </row>
    <row r="198" spans="1:132" x14ac:dyDescent="0.35">
      <c r="A198" s="70">
        <v>196</v>
      </c>
      <c r="B198" s="70" t="s">
        <v>274</v>
      </c>
      <c r="C198" s="71">
        <v>0</v>
      </c>
      <c r="D198" s="71">
        <v>5.6006354586968401</v>
      </c>
      <c r="E198" s="71">
        <v>4.6536676674291897</v>
      </c>
      <c r="F198" s="71">
        <v>10.254303126126</v>
      </c>
      <c r="H198" s="70">
        <v>196</v>
      </c>
      <c r="I198" s="70" t="s">
        <v>274</v>
      </c>
      <c r="J198" s="75">
        <v>0</v>
      </c>
      <c r="K198" s="71">
        <v>321.52863295358799</v>
      </c>
      <c r="L198" s="71">
        <v>84.035737012096902</v>
      </c>
      <c r="M198" s="71">
        <v>405.56436996568499</v>
      </c>
      <c r="O198" s="70">
        <v>196</v>
      </c>
      <c r="P198" s="70" t="s">
        <v>274</v>
      </c>
      <c r="Q198" s="75">
        <v>0</v>
      </c>
      <c r="R198" s="71">
        <v>65.089756540899899</v>
      </c>
      <c r="S198" s="71">
        <v>158.54876627536899</v>
      </c>
      <c r="T198" s="71">
        <v>223.63852281626799</v>
      </c>
      <c r="V198" s="70">
        <v>196</v>
      </c>
      <c r="W198" s="70" t="s">
        <v>274</v>
      </c>
      <c r="X198" s="71">
        <v>0</v>
      </c>
      <c r="Y198" s="71">
        <v>159.947826569933</v>
      </c>
      <c r="Z198" s="71">
        <v>53.427322846601697</v>
      </c>
      <c r="AA198" s="71">
        <v>213.37514941653501</v>
      </c>
      <c r="AC198" s="70">
        <v>196</v>
      </c>
      <c r="AD198" s="70" t="s">
        <v>274</v>
      </c>
      <c r="AE198" s="71">
        <v>0</v>
      </c>
      <c r="AF198" s="71">
        <v>13.7462354221465</v>
      </c>
      <c r="AG198" s="71">
        <v>28.990440547422899</v>
      </c>
      <c r="AH198" s="71">
        <v>42.736675969569397</v>
      </c>
      <c r="AJ198" s="70">
        <v>196</v>
      </c>
      <c r="AK198" s="70" t="s">
        <v>274</v>
      </c>
      <c r="AL198" s="71">
        <v>0</v>
      </c>
      <c r="AM198" s="71">
        <v>1.75486979746595</v>
      </c>
      <c r="AN198" s="71">
        <v>0.51517882443801299</v>
      </c>
      <c r="AO198" s="71">
        <v>2.27004862190396</v>
      </c>
      <c r="AQ198" s="70">
        <v>196</v>
      </c>
      <c r="AR198" s="70" t="s">
        <v>274</v>
      </c>
      <c r="AS198" s="71">
        <v>0</v>
      </c>
      <c r="AT198" s="71">
        <v>0.60238982112551098</v>
      </c>
      <c r="AU198" s="71">
        <v>0.84188403264665201</v>
      </c>
      <c r="AV198" s="71">
        <v>1.44427385377216</v>
      </c>
      <c r="AX198" s="70">
        <v>196</v>
      </c>
      <c r="AY198" s="70" t="s">
        <v>274</v>
      </c>
      <c r="AZ198" s="71">
        <v>0</v>
      </c>
      <c r="BA198" s="71">
        <v>1.75486979746595</v>
      </c>
      <c r="BB198" s="71">
        <v>0.51517882443801299</v>
      </c>
      <c r="BC198" s="71">
        <v>2.27004862190396</v>
      </c>
      <c r="BE198" s="70">
        <v>196</v>
      </c>
      <c r="BF198" s="70" t="s">
        <v>274</v>
      </c>
      <c r="BG198" s="71">
        <v>0</v>
      </c>
      <c r="BH198" s="71">
        <v>0.60238982112551098</v>
      </c>
      <c r="BI198" s="71">
        <v>0.84188403264665201</v>
      </c>
      <c r="BJ198" s="71">
        <v>1.44427385377216</v>
      </c>
      <c r="BL198" s="70">
        <v>196</v>
      </c>
      <c r="BM198" s="70" t="s">
        <v>274</v>
      </c>
      <c r="BN198" s="71">
        <v>0</v>
      </c>
      <c r="BO198" s="71">
        <v>3.5734767370831402</v>
      </c>
      <c r="BP198" s="71">
        <v>1.04906902336884</v>
      </c>
      <c r="BQ198" s="71">
        <v>4.6225457604519802</v>
      </c>
      <c r="BS198" s="70">
        <v>196</v>
      </c>
      <c r="BT198" s="70" t="s">
        <v>274</v>
      </c>
      <c r="BU198" s="71">
        <v>0</v>
      </c>
      <c r="BV198" s="71">
        <v>1.30537959925928</v>
      </c>
      <c r="BW198" s="71">
        <v>1.36634000987839</v>
      </c>
      <c r="BX198" s="71">
        <v>2.67171960913767</v>
      </c>
      <c r="BZ198" s="70">
        <v>196</v>
      </c>
      <c r="CA198" s="70" t="s">
        <v>274</v>
      </c>
      <c r="CB198" s="71">
        <v>0</v>
      </c>
      <c r="CC198" s="71">
        <v>8.3561161660259895</v>
      </c>
      <c r="CD198" s="71">
        <v>2.0895255798207</v>
      </c>
      <c r="CE198" s="71">
        <v>10.4456417458467</v>
      </c>
      <c r="CG198" s="70">
        <v>196</v>
      </c>
      <c r="CH198" s="70" t="s">
        <v>274</v>
      </c>
      <c r="CI198" s="71">
        <v>0</v>
      </c>
      <c r="CJ198" s="71">
        <v>1.5810442975962999</v>
      </c>
      <c r="CK198" s="71">
        <v>4.3564067718949904</v>
      </c>
      <c r="CL198" s="71">
        <v>5.9374510694912903</v>
      </c>
      <c r="CN198" s="70">
        <v>196</v>
      </c>
      <c r="CO198" s="70" t="s">
        <v>274</v>
      </c>
      <c r="CP198" s="71">
        <v>0</v>
      </c>
      <c r="CQ198" s="71">
        <v>1.4801991217688699</v>
      </c>
      <c r="CR198" s="71">
        <v>0.43454348840479301</v>
      </c>
      <c r="CS198" s="71">
        <v>1.91474261017366</v>
      </c>
      <c r="CU198" s="70">
        <v>196</v>
      </c>
      <c r="CV198" s="70" t="s">
        <v>274</v>
      </c>
      <c r="CW198" s="71">
        <v>0</v>
      </c>
      <c r="CX198" s="71">
        <v>0.49952263500588101</v>
      </c>
      <c r="CY198" s="71">
        <v>0.72193945567026296</v>
      </c>
      <c r="CZ198" s="71">
        <v>1.22146209067614</v>
      </c>
      <c r="DB198" s="70">
        <v>196</v>
      </c>
      <c r="DC198" s="70" t="s">
        <v>274</v>
      </c>
      <c r="DD198" s="71">
        <v>0</v>
      </c>
      <c r="DE198" s="71">
        <v>5.1893383183143396</v>
      </c>
      <c r="DF198" s="71">
        <v>1.9670977441509001</v>
      </c>
      <c r="DG198" s="71">
        <v>7.1564360624652403</v>
      </c>
      <c r="DI198" s="70">
        <v>196</v>
      </c>
      <c r="DJ198" s="70" t="s">
        <v>274</v>
      </c>
      <c r="DK198" s="71">
        <v>0</v>
      </c>
      <c r="DL198" s="71">
        <v>1.88036590456231</v>
      </c>
      <c r="DM198" s="71">
        <v>2.6323132706889401</v>
      </c>
      <c r="DN198" s="71">
        <v>4.5126791752512503</v>
      </c>
      <c r="DP198" s="70">
        <v>196</v>
      </c>
      <c r="DQ198" s="70" t="s">
        <v>274</v>
      </c>
      <c r="DR198" s="71">
        <v>0</v>
      </c>
      <c r="DS198" s="71">
        <v>4.0334688889303001</v>
      </c>
      <c r="DT198" s="71">
        <v>1.1841093644708101</v>
      </c>
      <c r="DU198" s="71">
        <v>5.2175782534011104</v>
      </c>
      <c r="DW198" s="70">
        <v>196</v>
      </c>
      <c r="DX198" s="70" t="s">
        <v>274</v>
      </c>
      <c r="DY198" s="71">
        <v>0</v>
      </c>
      <c r="DZ198" s="71">
        <v>1.4017016005623499</v>
      </c>
      <c r="EA198" s="71">
        <v>2.0703475609900801</v>
      </c>
      <c r="EB198" s="71">
        <v>3.4720491615524298</v>
      </c>
    </row>
    <row r="199" spans="1:132" x14ac:dyDescent="0.35">
      <c r="A199" s="70">
        <v>197</v>
      </c>
      <c r="B199" s="70" t="s">
        <v>275</v>
      </c>
      <c r="C199" s="71">
        <v>0</v>
      </c>
      <c r="D199" s="71">
        <v>0</v>
      </c>
      <c r="E199" s="71">
        <v>0</v>
      </c>
      <c r="F199" s="71">
        <v>0</v>
      </c>
      <c r="H199" s="70">
        <v>197</v>
      </c>
      <c r="I199" s="70" t="s">
        <v>275</v>
      </c>
      <c r="J199" s="75">
        <v>0</v>
      </c>
      <c r="K199" s="71">
        <v>0</v>
      </c>
      <c r="L199" s="71">
        <v>0</v>
      </c>
      <c r="M199" s="71">
        <v>0</v>
      </c>
      <c r="O199" s="70">
        <v>197</v>
      </c>
      <c r="P199" s="70" t="s">
        <v>275</v>
      </c>
      <c r="Q199" s="75">
        <v>0</v>
      </c>
      <c r="R199" s="71">
        <v>0</v>
      </c>
      <c r="S199" s="71">
        <v>0</v>
      </c>
      <c r="T199" s="71">
        <v>0</v>
      </c>
      <c r="V199" s="70">
        <v>197</v>
      </c>
      <c r="W199" s="70" t="s">
        <v>275</v>
      </c>
      <c r="X199" s="71">
        <v>0</v>
      </c>
      <c r="Y199" s="71">
        <v>0</v>
      </c>
      <c r="Z199" s="71">
        <v>0</v>
      </c>
      <c r="AA199" s="71">
        <v>0</v>
      </c>
      <c r="AC199" s="70">
        <v>197</v>
      </c>
      <c r="AD199" s="70" t="s">
        <v>275</v>
      </c>
      <c r="AE199" s="71">
        <v>0</v>
      </c>
      <c r="AF199" s="71">
        <v>0</v>
      </c>
      <c r="AG199" s="71">
        <v>0</v>
      </c>
      <c r="AH199" s="71">
        <v>0</v>
      </c>
      <c r="AJ199" s="70">
        <v>197</v>
      </c>
      <c r="AK199" s="70" t="s">
        <v>275</v>
      </c>
      <c r="AL199" s="71">
        <v>0</v>
      </c>
      <c r="AM199" s="71">
        <v>0</v>
      </c>
      <c r="AN199" s="71">
        <v>0</v>
      </c>
      <c r="AO199" s="71">
        <v>0</v>
      </c>
      <c r="AQ199" s="70">
        <v>197</v>
      </c>
      <c r="AR199" s="70" t="s">
        <v>275</v>
      </c>
      <c r="AS199" s="71">
        <v>0</v>
      </c>
      <c r="AT199" s="71">
        <v>0</v>
      </c>
      <c r="AU199" s="71">
        <v>0</v>
      </c>
      <c r="AV199" s="71">
        <v>0</v>
      </c>
      <c r="AX199" s="70">
        <v>197</v>
      </c>
      <c r="AY199" s="70" t="s">
        <v>275</v>
      </c>
      <c r="AZ199" s="71">
        <v>0</v>
      </c>
      <c r="BA199" s="71">
        <v>0</v>
      </c>
      <c r="BB199" s="71">
        <v>0</v>
      </c>
      <c r="BC199" s="71">
        <v>0</v>
      </c>
      <c r="BE199" s="70">
        <v>197</v>
      </c>
      <c r="BF199" s="70" t="s">
        <v>275</v>
      </c>
      <c r="BG199" s="71">
        <v>0</v>
      </c>
      <c r="BH199" s="71">
        <v>0</v>
      </c>
      <c r="BI199" s="71">
        <v>0</v>
      </c>
      <c r="BJ199" s="71">
        <v>0</v>
      </c>
      <c r="BL199" s="70">
        <v>197</v>
      </c>
      <c r="BM199" s="70" t="s">
        <v>275</v>
      </c>
      <c r="BN199" s="71">
        <v>0</v>
      </c>
      <c r="BO199" s="71">
        <v>0</v>
      </c>
      <c r="BP199" s="71">
        <v>0</v>
      </c>
      <c r="BQ199" s="71">
        <v>0</v>
      </c>
      <c r="BS199" s="70">
        <v>197</v>
      </c>
      <c r="BT199" s="70" t="s">
        <v>275</v>
      </c>
      <c r="BU199" s="71">
        <v>0</v>
      </c>
      <c r="BV199" s="71">
        <v>0</v>
      </c>
      <c r="BW199" s="71">
        <v>0</v>
      </c>
      <c r="BX199" s="71">
        <v>0</v>
      </c>
      <c r="BZ199" s="70">
        <v>197</v>
      </c>
      <c r="CA199" s="70" t="s">
        <v>275</v>
      </c>
      <c r="CB199" s="71">
        <v>0</v>
      </c>
      <c r="CC199" s="71">
        <v>0</v>
      </c>
      <c r="CD199" s="71">
        <v>0</v>
      </c>
      <c r="CE199" s="71">
        <v>0</v>
      </c>
      <c r="CG199" s="70">
        <v>197</v>
      </c>
      <c r="CH199" s="70" t="s">
        <v>275</v>
      </c>
      <c r="CI199" s="71">
        <v>0</v>
      </c>
      <c r="CJ199" s="71">
        <v>0</v>
      </c>
      <c r="CK199" s="71">
        <v>0</v>
      </c>
      <c r="CL199" s="71">
        <v>0</v>
      </c>
      <c r="CN199" s="70">
        <v>197</v>
      </c>
      <c r="CO199" s="70" t="s">
        <v>275</v>
      </c>
      <c r="CP199" s="71">
        <v>0</v>
      </c>
      <c r="CQ199" s="71">
        <v>0</v>
      </c>
      <c r="CR199" s="71">
        <v>0</v>
      </c>
      <c r="CS199" s="71">
        <v>0</v>
      </c>
      <c r="CU199" s="70">
        <v>197</v>
      </c>
      <c r="CV199" s="70" t="s">
        <v>275</v>
      </c>
      <c r="CW199" s="71">
        <v>0</v>
      </c>
      <c r="CX199" s="71">
        <v>0</v>
      </c>
      <c r="CY199" s="71">
        <v>0</v>
      </c>
      <c r="CZ199" s="71">
        <v>0</v>
      </c>
      <c r="DB199" s="70">
        <v>197</v>
      </c>
      <c r="DC199" s="70" t="s">
        <v>275</v>
      </c>
      <c r="DD199" s="71">
        <v>0</v>
      </c>
      <c r="DE199" s="71">
        <v>0</v>
      </c>
      <c r="DF199" s="71">
        <v>0</v>
      </c>
      <c r="DG199" s="71">
        <v>0</v>
      </c>
      <c r="DI199" s="70">
        <v>197</v>
      </c>
      <c r="DJ199" s="70" t="s">
        <v>275</v>
      </c>
      <c r="DK199" s="71">
        <v>0</v>
      </c>
      <c r="DL199" s="71">
        <v>0</v>
      </c>
      <c r="DM199" s="71">
        <v>0</v>
      </c>
      <c r="DN199" s="71">
        <v>0</v>
      </c>
      <c r="DP199" s="70">
        <v>197</v>
      </c>
      <c r="DQ199" s="70" t="s">
        <v>275</v>
      </c>
      <c r="DR199" s="71">
        <v>0</v>
      </c>
      <c r="DS199" s="71">
        <v>0</v>
      </c>
      <c r="DT199" s="71">
        <v>0</v>
      </c>
      <c r="DU199" s="71">
        <v>0</v>
      </c>
      <c r="DW199" s="70">
        <v>197</v>
      </c>
      <c r="DX199" s="70" t="s">
        <v>275</v>
      </c>
      <c r="DY199" s="71">
        <v>0</v>
      </c>
      <c r="DZ199" s="71">
        <v>0</v>
      </c>
      <c r="EA199" s="71">
        <v>0</v>
      </c>
      <c r="EB199" s="71">
        <v>0</v>
      </c>
    </row>
    <row r="200" spans="1:132" x14ac:dyDescent="0.35">
      <c r="A200" s="70">
        <v>198</v>
      </c>
      <c r="B200" s="70" t="s">
        <v>276</v>
      </c>
      <c r="C200" s="71">
        <v>0</v>
      </c>
      <c r="D200" s="71">
        <v>16.226389150434802</v>
      </c>
      <c r="E200" s="71">
        <v>9.7805362083815393</v>
      </c>
      <c r="F200" s="71">
        <v>26.0069253588163</v>
      </c>
      <c r="H200" s="70">
        <v>198</v>
      </c>
      <c r="I200" s="70" t="s">
        <v>276</v>
      </c>
      <c r="J200" s="75">
        <v>0</v>
      </c>
      <c r="K200" s="71">
        <v>476.10513978511801</v>
      </c>
      <c r="L200" s="71">
        <v>176.08873834226901</v>
      </c>
      <c r="M200" s="71">
        <v>652.19387812738705</v>
      </c>
      <c r="O200" s="70">
        <v>198</v>
      </c>
      <c r="P200" s="70" t="s">
        <v>276</v>
      </c>
      <c r="Q200" s="75">
        <v>0</v>
      </c>
      <c r="R200" s="71">
        <v>890.74296437562703</v>
      </c>
      <c r="S200" s="71">
        <v>330.02509267254499</v>
      </c>
      <c r="T200" s="71">
        <v>1220.76805704817</v>
      </c>
      <c r="V200" s="70">
        <v>198</v>
      </c>
      <c r="W200" s="70" t="s">
        <v>276</v>
      </c>
      <c r="X200" s="71">
        <v>0</v>
      </c>
      <c r="Y200" s="71">
        <v>266.72159979971599</v>
      </c>
      <c r="Z200" s="71">
        <v>112.201445979742</v>
      </c>
      <c r="AA200" s="71">
        <v>378.92304577945799</v>
      </c>
      <c r="AC200" s="70">
        <v>198</v>
      </c>
      <c r="AD200" s="70" t="s">
        <v>276</v>
      </c>
      <c r="AE200" s="71">
        <v>0</v>
      </c>
      <c r="AF200" s="71">
        <v>183.01743017419699</v>
      </c>
      <c r="AG200" s="71">
        <v>60.262791660504199</v>
      </c>
      <c r="AH200" s="71">
        <v>243.280221834701</v>
      </c>
      <c r="AJ200" s="70">
        <v>198</v>
      </c>
      <c r="AK200" s="70" t="s">
        <v>276</v>
      </c>
      <c r="AL200" s="71">
        <v>0</v>
      </c>
      <c r="AM200" s="71">
        <v>3.2687157728656002</v>
      </c>
      <c r="AN200" s="71">
        <v>1.07732033325395</v>
      </c>
      <c r="AO200" s="71">
        <v>4.34603610611956</v>
      </c>
      <c r="AQ200" s="70">
        <v>198</v>
      </c>
      <c r="AR200" s="70" t="s">
        <v>276</v>
      </c>
      <c r="AS200" s="71">
        <v>0</v>
      </c>
      <c r="AT200" s="71">
        <v>1.2218241443237701</v>
      </c>
      <c r="AU200" s="71">
        <v>1.76058119425838</v>
      </c>
      <c r="AV200" s="71">
        <v>2.9824053385821498</v>
      </c>
      <c r="AX200" s="70">
        <v>198</v>
      </c>
      <c r="AY200" s="70" t="s">
        <v>276</v>
      </c>
      <c r="AZ200" s="71">
        <v>0</v>
      </c>
      <c r="BA200" s="71">
        <v>3.2687157728656002</v>
      </c>
      <c r="BB200" s="71">
        <v>1.07732033325395</v>
      </c>
      <c r="BC200" s="71">
        <v>4.34603610611956</v>
      </c>
      <c r="BE200" s="70">
        <v>198</v>
      </c>
      <c r="BF200" s="70" t="s">
        <v>276</v>
      </c>
      <c r="BG200" s="71">
        <v>0</v>
      </c>
      <c r="BH200" s="71">
        <v>1.2218241443237701</v>
      </c>
      <c r="BI200" s="71">
        <v>1.76058119425838</v>
      </c>
      <c r="BJ200" s="71">
        <v>2.9824053385821498</v>
      </c>
      <c r="BL200" s="70">
        <v>198</v>
      </c>
      <c r="BM200" s="70" t="s">
        <v>276</v>
      </c>
      <c r="BN200" s="71">
        <v>0</v>
      </c>
      <c r="BO200" s="71">
        <v>6.6561518075808301</v>
      </c>
      <c r="BP200" s="71">
        <v>2.1937691074453398</v>
      </c>
      <c r="BQ200" s="71">
        <v>8.8499209150261695</v>
      </c>
      <c r="BS200" s="70">
        <v>198</v>
      </c>
      <c r="BT200" s="70" t="s">
        <v>276</v>
      </c>
      <c r="BU200" s="71">
        <v>0</v>
      </c>
      <c r="BV200" s="71">
        <v>2.0733115202319601</v>
      </c>
      <c r="BW200" s="71">
        <v>2.8513835706176098</v>
      </c>
      <c r="BX200" s="71">
        <v>4.9246950908495704</v>
      </c>
      <c r="BZ200" s="70">
        <v>198</v>
      </c>
      <c r="CA200" s="70" t="s">
        <v>276</v>
      </c>
      <c r="CB200" s="71">
        <v>0</v>
      </c>
      <c r="CC200" s="71">
        <v>11.2533736229831</v>
      </c>
      <c r="CD200" s="71">
        <v>4.3820529779699298</v>
      </c>
      <c r="CE200" s="71">
        <v>15.635426600953</v>
      </c>
      <c r="CG200" s="70">
        <v>198</v>
      </c>
      <c r="CH200" s="70" t="s">
        <v>276</v>
      </c>
      <c r="CI200" s="71">
        <v>0</v>
      </c>
      <c r="CJ200" s="71">
        <v>5.3442252288520899</v>
      </c>
      <c r="CK200" s="71">
        <v>9.0575699571281501</v>
      </c>
      <c r="CL200" s="71">
        <v>14.4017951859802</v>
      </c>
      <c r="CN200" s="70">
        <v>198</v>
      </c>
      <c r="CO200" s="70" t="s">
        <v>276</v>
      </c>
      <c r="CP200" s="71">
        <v>0</v>
      </c>
      <c r="CQ200" s="71">
        <v>2.7570992579018401</v>
      </c>
      <c r="CR200" s="71">
        <v>0.908699103175025</v>
      </c>
      <c r="CS200" s="71">
        <v>3.6657983610768601</v>
      </c>
      <c r="CU200" s="70">
        <v>198</v>
      </c>
      <c r="CV200" s="70" t="s">
        <v>276</v>
      </c>
      <c r="CW200" s="71">
        <v>0</v>
      </c>
      <c r="CX200" s="71">
        <v>1.0172983880808999</v>
      </c>
      <c r="CY200" s="71">
        <v>1.50892123548826</v>
      </c>
      <c r="CZ200" s="71">
        <v>2.5262196235691601</v>
      </c>
      <c r="DB200" s="70">
        <v>198</v>
      </c>
      <c r="DC200" s="70" t="s">
        <v>276</v>
      </c>
      <c r="DD200" s="71">
        <v>0</v>
      </c>
      <c r="DE200" s="71">
        <v>121.303496640969</v>
      </c>
      <c r="DF200" s="71">
        <v>4.1424662817803801</v>
      </c>
      <c r="DG200" s="71">
        <v>125.445962922749</v>
      </c>
      <c r="DI200" s="70">
        <v>198</v>
      </c>
      <c r="DJ200" s="70" t="s">
        <v>276</v>
      </c>
      <c r="DK200" s="71">
        <v>0</v>
      </c>
      <c r="DL200" s="71">
        <v>3.7520994428216699</v>
      </c>
      <c r="DM200" s="71">
        <v>5.5051464900376699</v>
      </c>
      <c r="DN200" s="71">
        <v>9.2572459328593393</v>
      </c>
      <c r="DP200" s="70">
        <v>198</v>
      </c>
      <c r="DQ200" s="70" t="s">
        <v>276</v>
      </c>
      <c r="DR200" s="71">
        <v>0</v>
      </c>
      <c r="DS200" s="71">
        <v>7.5129581668380201</v>
      </c>
      <c r="DT200" s="71">
        <v>2.4761598004972001</v>
      </c>
      <c r="DU200" s="71">
        <v>9.9891179673352308</v>
      </c>
      <c r="DW200" s="70">
        <v>198</v>
      </c>
      <c r="DX200" s="70" t="s">
        <v>276</v>
      </c>
      <c r="DY200" s="71">
        <v>0</v>
      </c>
      <c r="DZ200" s="71">
        <v>12.367040177770599</v>
      </c>
      <c r="EA200" s="71">
        <v>4.3228687631051699</v>
      </c>
      <c r="EB200" s="71">
        <v>16.689908940875799</v>
      </c>
    </row>
    <row r="201" spans="1:132" x14ac:dyDescent="0.35">
      <c r="A201" s="70">
        <v>199</v>
      </c>
      <c r="B201" s="70" t="s">
        <v>277</v>
      </c>
      <c r="C201" s="71">
        <v>0</v>
      </c>
      <c r="D201" s="71">
        <v>658.79568917773099</v>
      </c>
      <c r="E201" s="71">
        <v>21.3956458028226</v>
      </c>
      <c r="F201" s="71">
        <v>680.19133498055396</v>
      </c>
      <c r="H201" s="70">
        <v>199</v>
      </c>
      <c r="I201" s="70" t="s">
        <v>277</v>
      </c>
      <c r="J201" s="75">
        <v>0</v>
      </c>
      <c r="K201" s="71">
        <v>14804.820945997</v>
      </c>
      <c r="L201" s="71">
        <v>384.64895030689701</v>
      </c>
      <c r="M201" s="71">
        <v>15189.469896303901</v>
      </c>
      <c r="O201" s="70">
        <v>199</v>
      </c>
      <c r="P201" s="70" t="s">
        <v>277</v>
      </c>
      <c r="Q201" s="75">
        <v>0</v>
      </c>
      <c r="R201" s="71">
        <v>837.11497905488898</v>
      </c>
      <c r="S201" s="71">
        <v>718.57606639321398</v>
      </c>
      <c r="T201" s="71">
        <v>1555.6910454481001</v>
      </c>
      <c r="V201" s="70">
        <v>199</v>
      </c>
      <c r="W201" s="70" t="s">
        <v>277</v>
      </c>
      <c r="X201" s="71">
        <v>0</v>
      </c>
      <c r="Y201" s="71">
        <v>8850.9773457608499</v>
      </c>
      <c r="Z201" s="71">
        <v>245.35813447913199</v>
      </c>
      <c r="AA201" s="71">
        <v>9096.3354802399808</v>
      </c>
      <c r="AC201" s="70">
        <v>199</v>
      </c>
      <c r="AD201" s="70" t="s">
        <v>277</v>
      </c>
      <c r="AE201" s="71">
        <v>0</v>
      </c>
      <c r="AF201" s="71">
        <v>229.237877085348</v>
      </c>
      <c r="AG201" s="71">
        <v>131.12501479673901</v>
      </c>
      <c r="AH201" s="71">
        <v>360.36289188208701</v>
      </c>
      <c r="AJ201" s="70">
        <v>199</v>
      </c>
      <c r="AK201" s="70" t="s">
        <v>277</v>
      </c>
      <c r="AL201" s="71">
        <v>0</v>
      </c>
      <c r="AM201" s="71">
        <v>50.501430749691998</v>
      </c>
      <c r="AN201" s="71">
        <v>2.3509830370398901</v>
      </c>
      <c r="AO201" s="71">
        <v>52.852413786731901</v>
      </c>
      <c r="AQ201" s="70">
        <v>199</v>
      </c>
      <c r="AR201" s="70" t="s">
        <v>277</v>
      </c>
      <c r="AS201" s="71">
        <v>0</v>
      </c>
      <c r="AT201" s="71">
        <v>1.44085200058896</v>
      </c>
      <c r="AU201" s="71">
        <v>3.8421025205558501</v>
      </c>
      <c r="AV201" s="71">
        <v>5.2829545211448101</v>
      </c>
      <c r="AX201" s="70">
        <v>199</v>
      </c>
      <c r="AY201" s="70" t="s">
        <v>277</v>
      </c>
      <c r="AZ201" s="71">
        <v>0</v>
      </c>
      <c r="BA201" s="71">
        <v>50.501430749691998</v>
      </c>
      <c r="BB201" s="71">
        <v>2.3509830370398901</v>
      </c>
      <c r="BC201" s="71">
        <v>52.852413786731901</v>
      </c>
      <c r="BE201" s="70">
        <v>199</v>
      </c>
      <c r="BF201" s="70" t="s">
        <v>277</v>
      </c>
      <c r="BG201" s="71">
        <v>0</v>
      </c>
      <c r="BH201" s="71">
        <v>1.44085200058896</v>
      </c>
      <c r="BI201" s="71">
        <v>3.8421025205558501</v>
      </c>
      <c r="BJ201" s="71">
        <v>5.2829545211448101</v>
      </c>
      <c r="BL201" s="70">
        <v>199</v>
      </c>
      <c r="BM201" s="70" t="s">
        <v>277</v>
      </c>
      <c r="BN201" s="71">
        <v>0</v>
      </c>
      <c r="BO201" s="71">
        <v>102.837081266105</v>
      </c>
      <c r="BP201" s="71">
        <v>4.7873541411850304</v>
      </c>
      <c r="BQ201" s="71">
        <v>107.62443540728999</v>
      </c>
      <c r="BS201" s="70">
        <v>199</v>
      </c>
      <c r="BT201" s="70" t="s">
        <v>277</v>
      </c>
      <c r="BU201" s="71">
        <v>0</v>
      </c>
      <c r="BV201" s="71">
        <v>9.3604634797584403</v>
      </c>
      <c r="BW201" s="71">
        <v>6.2162164295066598</v>
      </c>
      <c r="BX201" s="71">
        <v>15.576679909265099</v>
      </c>
      <c r="BZ201" s="70">
        <v>199</v>
      </c>
      <c r="CA201" s="70" t="s">
        <v>277</v>
      </c>
      <c r="CB201" s="71">
        <v>0</v>
      </c>
      <c r="CC201" s="71">
        <v>435.39749634674598</v>
      </c>
      <c r="CD201" s="71">
        <v>9.5760510451897893</v>
      </c>
      <c r="CE201" s="71">
        <v>444.97354739193599</v>
      </c>
      <c r="CG201" s="70">
        <v>199</v>
      </c>
      <c r="CH201" s="70" t="s">
        <v>277</v>
      </c>
      <c r="CI201" s="71">
        <v>0</v>
      </c>
      <c r="CJ201" s="71">
        <v>18.210489685562699</v>
      </c>
      <c r="CK201" s="71">
        <v>19.7102282638748</v>
      </c>
      <c r="CL201" s="71">
        <v>37.920717949437503</v>
      </c>
      <c r="CN201" s="70">
        <v>199</v>
      </c>
      <c r="CO201" s="70" t="s">
        <v>277</v>
      </c>
      <c r="CP201" s="71">
        <v>0</v>
      </c>
      <c r="CQ201" s="71">
        <v>42.596991270639201</v>
      </c>
      <c r="CR201" s="71">
        <v>1.98300924190786</v>
      </c>
      <c r="CS201" s="71">
        <v>44.580000512547102</v>
      </c>
      <c r="CU201" s="70">
        <v>199</v>
      </c>
      <c r="CV201" s="70" t="s">
        <v>277</v>
      </c>
      <c r="CW201" s="71">
        <v>0</v>
      </c>
      <c r="CX201" s="71">
        <v>1.1865964197412</v>
      </c>
      <c r="CY201" s="71">
        <v>3.2920278402893501</v>
      </c>
      <c r="CZ201" s="71">
        <v>4.4786242600305499</v>
      </c>
      <c r="DB201" s="70">
        <v>199</v>
      </c>
      <c r="DC201" s="70" t="s">
        <v>277</v>
      </c>
      <c r="DD201" s="71">
        <v>0</v>
      </c>
      <c r="DE201" s="71">
        <v>51.894451005570701</v>
      </c>
      <c r="DF201" s="71">
        <v>9.0706757376945895</v>
      </c>
      <c r="DG201" s="71">
        <v>60.965126743265301</v>
      </c>
      <c r="DI201" s="70">
        <v>199</v>
      </c>
      <c r="DJ201" s="70" t="s">
        <v>277</v>
      </c>
      <c r="DK201" s="71">
        <v>0</v>
      </c>
      <c r="DL201" s="71">
        <v>4.47249410946411</v>
      </c>
      <c r="DM201" s="71">
        <v>12.0142087532525</v>
      </c>
      <c r="DN201" s="71">
        <v>16.486702862716601</v>
      </c>
      <c r="DP201" s="70">
        <v>199</v>
      </c>
      <c r="DQ201" s="70" t="s">
        <v>277</v>
      </c>
      <c r="DR201" s="71">
        <v>0</v>
      </c>
      <c r="DS201" s="71">
        <v>116.074679767975</v>
      </c>
      <c r="DT201" s="71">
        <v>5.4036014250152897</v>
      </c>
      <c r="DU201" s="71">
        <v>121.47828119299</v>
      </c>
      <c r="DW201" s="70">
        <v>199</v>
      </c>
      <c r="DX201" s="70" t="s">
        <v>277</v>
      </c>
      <c r="DY201" s="71">
        <v>0</v>
      </c>
      <c r="DZ201" s="71">
        <v>13.808894572387301</v>
      </c>
      <c r="EA201" s="71">
        <v>9.4266157332064395</v>
      </c>
      <c r="EB201" s="71">
        <v>23.235510305593799</v>
      </c>
    </row>
    <row r="202" spans="1:132" x14ac:dyDescent="0.35">
      <c r="A202" s="70">
        <v>200</v>
      </c>
      <c r="B202" s="70" t="s">
        <v>278</v>
      </c>
      <c r="C202" s="71">
        <v>0</v>
      </c>
      <c r="D202" s="71">
        <v>2932.88527150543</v>
      </c>
      <c r="E202" s="71">
        <v>92.422650678752504</v>
      </c>
      <c r="F202" s="71">
        <v>3025.3079221841899</v>
      </c>
      <c r="H202" s="70">
        <v>200</v>
      </c>
      <c r="I202" s="70" t="s">
        <v>278</v>
      </c>
      <c r="J202" s="75">
        <v>0</v>
      </c>
      <c r="K202" s="71">
        <v>159407.13963757499</v>
      </c>
      <c r="L202" s="71">
        <v>1659.71985530914</v>
      </c>
      <c r="M202" s="71">
        <v>161066.85949288399</v>
      </c>
      <c r="O202" s="70">
        <v>200</v>
      </c>
      <c r="P202" s="70" t="s">
        <v>278</v>
      </c>
      <c r="Q202" s="75">
        <v>0</v>
      </c>
      <c r="R202" s="71">
        <v>2305.4227870111599</v>
      </c>
      <c r="S202" s="71">
        <v>3092.8563042001701</v>
      </c>
      <c r="T202" s="71">
        <v>5398.2790912113396</v>
      </c>
      <c r="V202" s="70">
        <v>200</v>
      </c>
      <c r="W202" s="70" t="s">
        <v>278</v>
      </c>
      <c r="X202" s="71">
        <v>0</v>
      </c>
      <c r="Y202" s="71">
        <v>87826.280171535895</v>
      </c>
      <c r="Z202" s="71">
        <v>1059.57178629436</v>
      </c>
      <c r="AA202" s="71">
        <v>88885.851957830193</v>
      </c>
      <c r="AC202" s="70">
        <v>200</v>
      </c>
      <c r="AD202" s="70" t="s">
        <v>278</v>
      </c>
      <c r="AE202" s="71">
        <v>0</v>
      </c>
      <c r="AF202" s="71">
        <v>969.16003727099496</v>
      </c>
      <c r="AG202" s="71">
        <v>564.09068812180101</v>
      </c>
      <c r="AH202" s="71">
        <v>1533.2507253927999</v>
      </c>
      <c r="AJ202" s="70">
        <v>200</v>
      </c>
      <c r="AK202" s="70" t="s">
        <v>278</v>
      </c>
      <c r="AL202" s="71">
        <v>0</v>
      </c>
      <c r="AM202" s="71">
        <v>538.69512608426999</v>
      </c>
      <c r="AN202" s="71">
        <v>10.1365616005028</v>
      </c>
      <c r="AO202" s="71">
        <v>548.83168768477299</v>
      </c>
      <c r="AQ202" s="70">
        <v>200</v>
      </c>
      <c r="AR202" s="70" t="s">
        <v>278</v>
      </c>
      <c r="AS202" s="71">
        <v>0</v>
      </c>
      <c r="AT202" s="71">
        <v>35.2890358157522</v>
      </c>
      <c r="AU202" s="71">
        <v>16.565954323397801</v>
      </c>
      <c r="AV202" s="71">
        <v>51.854990139149997</v>
      </c>
      <c r="AX202" s="70">
        <v>200</v>
      </c>
      <c r="AY202" s="70" t="s">
        <v>278</v>
      </c>
      <c r="AZ202" s="71">
        <v>0</v>
      </c>
      <c r="BA202" s="71">
        <v>538.69512608426999</v>
      </c>
      <c r="BB202" s="71">
        <v>10.1365616005028</v>
      </c>
      <c r="BC202" s="71">
        <v>548.83168768477299</v>
      </c>
      <c r="BE202" s="70">
        <v>200</v>
      </c>
      <c r="BF202" s="70" t="s">
        <v>278</v>
      </c>
      <c r="BG202" s="71">
        <v>0</v>
      </c>
      <c r="BH202" s="71">
        <v>35.2890358157522</v>
      </c>
      <c r="BI202" s="71">
        <v>16.565954323397801</v>
      </c>
      <c r="BJ202" s="71">
        <v>51.854990139149997</v>
      </c>
      <c r="BL202" s="70">
        <v>200</v>
      </c>
      <c r="BM202" s="70" t="s">
        <v>278</v>
      </c>
      <c r="BN202" s="71">
        <v>0</v>
      </c>
      <c r="BO202" s="71">
        <v>1096.9557423701499</v>
      </c>
      <c r="BP202" s="71">
        <v>20.641284684318599</v>
      </c>
      <c r="BQ202" s="71">
        <v>1117.5970270544699</v>
      </c>
      <c r="BS202" s="70">
        <v>200</v>
      </c>
      <c r="BT202" s="70" t="s">
        <v>278</v>
      </c>
      <c r="BU202" s="71">
        <v>0</v>
      </c>
      <c r="BV202" s="71">
        <v>87.959555975007504</v>
      </c>
      <c r="BW202" s="71">
        <v>26.781393000838602</v>
      </c>
      <c r="BX202" s="71">
        <v>114.740948975846</v>
      </c>
      <c r="BZ202" s="70">
        <v>200</v>
      </c>
      <c r="CA202" s="70" t="s">
        <v>278</v>
      </c>
      <c r="CB202" s="71">
        <v>0</v>
      </c>
      <c r="CC202" s="71">
        <v>4696.4980795287001</v>
      </c>
      <c r="CD202" s="71">
        <v>41.3324957314343</v>
      </c>
      <c r="CE202" s="71">
        <v>4737.83057526014</v>
      </c>
      <c r="CG202" s="70">
        <v>200</v>
      </c>
      <c r="CH202" s="70" t="s">
        <v>278</v>
      </c>
      <c r="CI202" s="71">
        <v>0</v>
      </c>
      <c r="CJ202" s="71">
        <v>124.568361502351</v>
      </c>
      <c r="CK202" s="71">
        <v>84.7986173150166</v>
      </c>
      <c r="CL202" s="71">
        <v>209.366978817367</v>
      </c>
      <c r="CN202" s="70">
        <v>200</v>
      </c>
      <c r="CO202" s="70" t="s">
        <v>278</v>
      </c>
      <c r="CP202" s="71">
        <v>0</v>
      </c>
      <c r="CQ202" s="71">
        <v>454.37903922132898</v>
      </c>
      <c r="CR202" s="71">
        <v>8.5499959031071509</v>
      </c>
      <c r="CS202" s="71">
        <v>462.92903512443598</v>
      </c>
      <c r="CU202" s="70">
        <v>200</v>
      </c>
      <c r="CV202" s="70" t="s">
        <v>278</v>
      </c>
      <c r="CW202" s="71">
        <v>0</v>
      </c>
      <c r="CX202" s="71">
        <v>30.1057420287814</v>
      </c>
      <c r="CY202" s="71">
        <v>14.1912883750706</v>
      </c>
      <c r="CZ202" s="71">
        <v>44.297030403852098</v>
      </c>
      <c r="DB202" s="70">
        <v>200</v>
      </c>
      <c r="DC202" s="70" t="s">
        <v>278</v>
      </c>
      <c r="DD202" s="71">
        <v>0</v>
      </c>
      <c r="DE202" s="71">
        <v>220.93945381760901</v>
      </c>
      <c r="DF202" s="71">
        <v>39.211401954285201</v>
      </c>
      <c r="DG202" s="71">
        <v>260.15085577189399</v>
      </c>
      <c r="DI202" s="70">
        <v>200</v>
      </c>
      <c r="DJ202" s="70" t="s">
        <v>278</v>
      </c>
      <c r="DK202" s="71">
        <v>0</v>
      </c>
      <c r="DL202" s="71">
        <v>113.84794707214201</v>
      </c>
      <c r="DM202" s="71">
        <v>51.802770809675202</v>
      </c>
      <c r="DN202" s="71">
        <v>165.650717881817</v>
      </c>
      <c r="DP202" s="70">
        <v>200</v>
      </c>
      <c r="DQ202" s="70" t="s">
        <v>278</v>
      </c>
      <c r="DR202" s="71">
        <v>0</v>
      </c>
      <c r="DS202" s="71">
        <v>1238.16025258219</v>
      </c>
      <c r="DT202" s="71">
        <v>23.298313023218501</v>
      </c>
      <c r="DU202" s="71">
        <v>1261.4585656054101</v>
      </c>
      <c r="DW202" s="70">
        <v>200</v>
      </c>
      <c r="DX202" s="70" t="s">
        <v>278</v>
      </c>
      <c r="DY202" s="71">
        <v>0</v>
      </c>
      <c r="DZ202" s="71">
        <v>93.972268393220503</v>
      </c>
      <c r="EA202" s="71">
        <v>40.620949475075903</v>
      </c>
      <c r="EB202" s="71">
        <v>134.59321786829599</v>
      </c>
    </row>
    <row r="203" spans="1:132" x14ac:dyDescent="0.35">
      <c r="A203" s="70">
        <v>201</v>
      </c>
      <c r="B203" s="70" t="s">
        <v>279</v>
      </c>
      <c r="C203" s="71">
        <v>0</v>
      </c>
      <c r="D203" s="71">
        <v>0</v>
      </c>
      <c r="E203" s="71">
        <v>0</v>
      </c>
      <c r="F203" s="71">
        <v>0</v>
      </c>
      <c r="H203" s="70">
        <v>201</v>
      </c>
      <c r="I203" s="70" t="s">
        <v>279</v>
      </c>
      <c r="J203" s="75">
        <v>0</v>
      </c>
      <c r="K203" s="71">
        <v>0</v>
      </c>
      <c r="L203" s="71">
        <v>0</v>
      </c>
      <c r="M203" s="71">
        <v>0</v>
      </c>
      <c r="O203" s="70">
        <v>201</v>
      </c>
      <c r="P203" s="70" t="s">
        <v>279</v>
      </c>
      <c r="Q203" s="75">
        <v>0</v>
      </c>
      <c r="R203" s="71">
        <v>0</v>
      </c>
      <c r="S203" s="71">
        <v>0</v>
      </c>
      <c r="T203" s="71">
        <v>0</v>
      </c>
      <c r="V203" s="70">
        <v>201</v>
      </c>
      <c r="W203" s="70" t="s">
        <v>279</v>
      </c>
      <c r="X203" s="71">
        <v>0</v>
      </c>
      <c r="Y203" s="71">
        <v>0</v>
      </c>
      <c r="Z203" s="71">
        <v>0</v>
      </c>
      <c r="AA203" s="71">
        <v>0</v>
      </c>
      <c r="AC203" s="70">
        <v>201</v>
      </c>
      <c r="AD203" s="70" t="s">
        <v>279</v>
      </c>
      <c r="AE203" s="71">
        <v>0</v>
      </c>
      <c r="AF203" s="71">
        <v>0</v>
      </c>
      <c r="AG203" s="71">
        <v>0</v>
      </c>
      <c r="AH203" s="71">
        <v>0</v>
      </c>
      <c r="AJ203" s="70">
        <v>201</v>
      </c>
      <c r="AK203" s="70" t="s">
        <v>279</v>
      </c>
      <c r="AL203" s="71">
        <v>0</v>
      </c>
      <c r="AM203" s="71">
        <v>0</v>
      </c>
      <c r="AN203" s="71">
        <v>0</v>
      </c>
      <c r="AO203" s="71">
        <v>0</v>
      </c>
      <c r="AQ203" s="70">
        <v>201</v>
      </c>
      <c r="AR203" s="70" t="s">
        <v>279</v>
      </c>
      <c r="AS203" s="71">
        <v>0</v>
      </c>
      <c r="AT203" s="71">
        <v>0</v>
      </c>
      <c r="AU203" s="71">
        <v>0</v>
      </c>
      <c r="AV203" s="71">
        <v>0</v>
      </c>
      <c r="AX203" s="70">
        <v>201</v>
      </c>
      <c r="AY203" s="70" t="s">
        <v>279</v>
      </c>
      <c r="AZ203" s="71">
        <v>0</v>
      </c>
      <c r="BA203" s="71">
        <v>0</v>
      </c>
      <c r="BB203" s="71">
        <v>0</v>
      </c>
      <c r="BC203" s="71">
        <v>0</v>
      </c>
      <c r="BE203" s="70">
        <v>201</v>
      </c>
      <c r="BF203" s="70" t="s">
        <v>279</v>
      </c>
      <c r="BG203" s="71">
        <v>0</v>
      </c>
      <c r="BH203" s="71">
        <v>0</v>
      </c>
      <c r="BI203" s="71">
        <v>0</v>
      </c>
      <c r="BJ203" s="71">
        <v>0</v>
      </c>
      <c r="BL203" s="70">
        <v>201</v>
      </c>
      <c r="BM203" s="70" t="s">
        <v>279</v>
      </c>
      <c r="BN203" s="71">
        <v>0</v>
      </c>
      <c r="BO203" s="71">
        <v>0</v>
      </c>
      <c r="BP203" s="71">
        <v>0</v>
      </c>
      <c r="BQ203" s="71">
        <v>0</v>
      </c>
      <c r="BS203" s="70">
        <v>201</v>
      </c>
      <c r="BT203" s="70" t="s">
        <v>279</v>
      </c>
      <c r="BU203" s="71">
        <v>0</v>
      </c>
      <c r="BV203" s="71">
        <v>0</v>
      </c>
      <c r="BW203" s="71">
        <v>0</v>
      </c>
      <c r="BX203" s="71">
        <v>0</v>
      </c>
      <c r="BZ203" s="70">
        <v>201</v>
      </c>
      <c r="CA203" s="70" t="s">
        <v>279</v>
      </c>
      <c r="CB203" s="71">
        <v>0</v>
      </c>
      <c r="CC203" s="71">
        <v>0</v>
      </c>
      <c r="CD203" s="71">
        <v>0</v>
      </c>
      <c r="CE203" s="71">
        <v>0</v>
      </c>
      <c r="CG203" s="70">
        <v>201</v>
      </c>
      <c r="CH203" s="70" t="s">
        <v>279</v>
      </c>
      <c r="CI203" s="71">
        <v>0</v>
      </c>
      <c r="CJ203" s="71">
        <v>0</v>
      </c>
      <c r="CK203" s="71">
        <v>0</v>
      </c>
      <c r="CL203" s="71">
        <v>0</v>
      </c>
      <c r="CN203" s="70">
        <v>201</v>
      </c>
      <c r="CO203" s="70" t="s">
        <v>279</v>
      </c>
      <c r="CP203" s="71">
        <v>0</v>
      </c>
      <c r="CQ203" s="71">
        <v>0</v>
      </c>
      <c r="CR203" s="71">
        <v>0</v>
      </c>
      <c r="CS203" s="71">
        <v>0</v>
      </c>
      <c r="CU203" s="70">
        <v>201</v>
      </c>
      <c r="CV203" s="70" t="s">
        <v>279</v>
      </c>
      <c r="CW203" s="71">
        <v>0</v>
      </c>
      <c r="CX203" s="71">
        <v>0</v>
      </c>
      <c r="CY203" s="71">
        <v>0</v>
      </c>
      <c r="CZ203" s="71">
        <v>0</v>
      </c>
      <c r="DB203" s="70">
        <v>201</v>
      </c>
      <c r="DC203" s="70" t="s">
        <v>279</v>
      </c>
      <c r="DD203" s="71">
        <v>0</v>
      </c>
      <c r="DE203" s="71">
        <v>0</v>
      </c>
      <c r="DF203" s="71">
        <v>0</v>
      </c>
      <c r="DG203" s="71">
        <v>0</v>
      </c>
      <c r="DI203" s="70">
        <v>201</v>
      </c>
      <c r="DJ203" s="70" t="s">
        <v>279</v>
      </c>
      <c r="DK203" s="71">
        <v>0</v>
      </c>
      <c r="DL203" s="71">
        <v>0</v>
      </c>
      <c r="DM203" s="71">
        <v>0</v>
      </c>
      <c r="DN203" s="71">
        <v>0</v>
      </c>
      <c r="DP203" s="70">
        <v>201</v>
      </c>
      <c r="DQ203" s="70" t="s">
        <v>279</v>
      </c>
      <c r="DR203" s="71">
        <v>0</v>
      </c>
      <c r="DS203" s="71">
        <v>0</v>
      </c>
      <c r="DT203" s="71">
        <v>0</v>
      </c>
      <c r="DU203" s="71">
        <v>0</v>
      </c>
      <c r="DW203" s="70">
        <v>201</v>
      </c>
      <c r="DX203" s="70" t="s">
        <v>279</v>
      </c>
      <c r="DY203" s="71">
        <v>0</v>
      </c>
      <c r="DZ203" s="71">
        <v>0</v>
      </c>
      <c r="EA203" s="71">
        <v>0</v>
      </c>
      <c r="EB203" s="71">
        <v>0</v>
      </c>
    </row>
    <row r="204" spans="1:132" x14ac:dyDescent="0.35">
      <c r="A204" s="70">
        <v>202</v>
      </c>
      <c r="B204" s="70" t="s">
        <v>280</v>
      </c>
      <c r="C204" s="71">
        <v>0</v>
      </c>
      <c r="D204" s="71">
        <v>4.5297028040526301</v>
      </c>
      <c r="E204" s="71">
        <v>3.07813200678584</v>
      </c>
      <c r="F204" s="71">
        <v>7.6078348108384697</v>
      </c>
      <c r="H204" s="70">
        <v>202</v>
      </c>
      <c r="I204" s="70" t="s">
        <v>280</v>
      </c>
      <c r="J204" s="75">
        <v>0</v>
      </c>
      <c r="K204" s="71">
        <v>87.067937674267398</v>
      </c>
      <c r="L204" s="71">
        <v>55.351394281112903</v>
      </c>
      <c r="M204" s="71">
        <v>142.41933195537999</v>
      </c>
      <c r="O204" s="70">
        <v>202</v>
      </c>
      <c r="P204" s="70" t="s">
        <v>280</v>
      </c>
      <c r="Q204" s="75">
        <v>0</v>
      </c>
      <c r="R204" s="71">
        <v>366.14630433608801</v>
      </c>
      <c r="S204" s="71">
        <v>103.458340738058</v>
      </c>
      <c r="T204" s="71">
        <v>469.60464507414702</v>
      </c>
      <c r="V204" s="70">
        <v>202</v>
      </c>
      <c r="W204" s="70" t="s">
        <v>280</v>
      </c>
      <c r="X204" s="71">
        <v>0</v>
      </c>
      <c r="Y204" s="71">
        <v>53.161715899060297</v>
      </c>
      <c r="Z204" s="71">
        <v>35.301110560712999</v>
      </c>
      <c r="AA204" s="71">
        <v>88.462826459773297</v>
      </c>
      <c r="AC204" s="70">
        <v>202</v>
      </c>
      <c r="AD204" s="70" t="s">
        <v>280</v>
      </c>
      <c r="AE204" s="71">
        <v>0</v>
      </c>
      <c r="AF204" s="71">
        <v>75.115968024418507</v>
      </c>
      <c r="AG204" s="71">
        <v>18.8810196896105</v>
      </c>
      <c r="AH204" s="71">
        <v>93.996987714029004</v>
      </c>
      <c r="AJ204" s="70">
        <v>202</v>
      </c>
      <c r="AK204" s="70" t="s">
        <v>280</v>
      </c>
      <c r="AL204" s="71">
        <v>0</v>
      </c>
      <c r="AM204" s="71">
        <v>0.58497401930951998</v>
      </c>
      <c r="AN204" s="71">
        <v>0.33836315971884501</v>
      </c>
      <c r="AO204" s="71">
        <v>0.92333717902836498</v>
      </c>
      <c r="AQ204" s="70">
        <v>202</v>
      </c>
      <c r="AR204" s="70" t="s">
        <v>280</v>
      </c>
      <c r="AS204" s="71">
        <v>0</v>
      </c>
      <c r="AT204" s="71">
        <v>0.29139374925558698</v>
      </c>
      <c r="AU204" s="71">
        <v>0.55296950518679899</v>
      </c>
      <c r="AV204" s="71">
        <v>0.84436325444238503</v>
      </c>
      <c r="AX204" s="70">
        <v>202</v>
      </c>
      <c r="AY204" s="70" t="s">
        <v>280</v>
      </c>
      <c r="AZ204" s="71">
        <v>0</v>
      </c>
      <c r="BA204" s="71">
        <v>0.58497401930951998</v>
      </c>
      <c r="BB204" s="71">
        <v>0.33836315971884501</v>
      </c>
      <c r="BC204" s="71">
        <v>0.92333717902836498</v>
      </c>
      <c r="BE204" s="70">
        <v>202</v>
      </c>
      <c r="BF204" s="70" t="s">
        <v>280</v>
      </c>
      <c r="BG204" s="71">
        <v>0</v>
      </c>
      <c r="BH204" s="71">
        <v>0.29139374925558698</v>
      </c>
      <c r="BI204" s="71">
        <v>0.55296950518679899</v>
      </c>
      <c r="BJ204" s="71">
        <v>0.84436325444238503</v>
      </c>
      <c r="BL204" s="70">
        <v>202</v>
      </c>
      <c r="BM204" s="70" t="s">
        <v>280</v>
      </c>
      <c r="BN204" s="71">
        <v>0</v>
      </c>
      <c r="BO204" s="71">
        <v>1.1911943853721501</v>
      </c>
      <c r="BP204" s="71">
        <v>0.68901572167191105</v>
      </c>
      <c r="BQ204" s="71">
        <v>1.88021010704406</v>
      </c>
      <c r="BS204" s="70">
        <v>202</v>
      </c>
      <c r="BT204" s="70" t="s">
        <v>280</v>
      </c>
      <c r="BU204" s="71">
        <v>0</v>
      </c>
      <c r="BV204" s="71">
        <v>0.67744716363453605</v>
      </c>
      <c r="BW204" s="71">
        <v>0.89480884389447901</v>
      </c>
      <c r="BX204" s="71">
        <v>1.5722560075290199</v>
      </c>
      <c r="BZ204" s="70">
        <v>202</v>
      </c>
      <c r="CA204" s="70" t="s">
        <v>280</v>
      </c>
      <c r="CB204" s="71">
        <v>0</v>
      </c>
      <c r="CC204" s="71">
        <v>2.0793462602073198</v>
      </c>
      <c r="CD204" s="71">
        <v>1.37791339580783</v>
      </c>
      <c r="CE204" s="71">
        <v>3.4572596560151498</v>
      </c>
      <c r="CG204" s="70">
        <v>202</v>
      </c>
      <c r="CH204" s="70" t="s">
        <v>280</v>
      </c>
      <c r="CI204" s="71">
        <v>0</v>
      </c>
      <c r="CJ204" s="71">
        <v>8.7509713775364197</v>
      </c>
      <c r="CK204" s="71">
        <v>2.83807873003036</v>
      </c>
      <c r="CL204" s="71">
        <v>11.5890501075668</v>
      </c>
      <c r="CN204" s="70">
        <v>202</v>
      </c>
      <c r="CO204" s="70" t="s">
        <v>280</v>
      </c>
      <c r="CP204" s="71">
        <v>0</v>
      </c>
      <c r="CQ204" s="71">
        <v>0.49341440082329402</v>
      </c>
      <c r="CR204" s="71">
        <v>0.28540285585745401</v>
      </c>
      <c r="CS204" s="71">
        <v>0.77881725668074797</v>
      </c>
      <c r="CU204" s="70">
        <v>202</v>
      </c>
      <c r="CV204" s="70" t="s">
        <v>280</v>
      </c>
      <c r="CW204" s="71">
        <v>0</v>
      </c>
      <c r="CX204" s="71">
        <v>0.24757230605765099</v>
      </c>
      <c r="CY204" s="71">
        <v>0.47382129382128202</v>
      </c>
      <c r="CZ204" s="71">
        <v>0.72139359987893303</v>
      </c>
      <c r="DB204" s="70">
        <v>202</v>
      </c>
      <c r="DC204" s="70" t="s">
        <v>280</v>
      </c>
      <c r="DD204" s="71">
        <v>0</v>
      </c>
      <c r="DE204" s="71">
        <v>0.88714575372892401</v>
      </c>
      <c r="DF204" s="71">
        <v>1.3047693706913499</v>
      </c>
      <c r="DG204" s="71">
        <v>2.1919151244202801</v>
      </c>
      <c r="DI204" s="70">
        <v>202</v>
      </c>
      <c r="DJ204" s="70" t="s">
        <v>280</v>
      </c>
      <c r="DK204" s="71">
        <v>0</v>
      </c>
      <c r="DL204" s="71">
        <v>0.90251384130637202</v>
      </c>
      <c r="DM204" s="71">
        <v>1.7291203768424701</v>
      </c>
      <c r="DN204" s="71">
        <v>2.6316342181488399</v>
      </c>
      <c r="DP204" s="70">
        <v>202</v>
      </c>
      <c r="DQ204" s="70" t="s">
        <v>280</v>
      </c>
      <c r="DR204" s="71">
        <v>0</v>
      </c>
      <c r="DS204" s="71">
        <v>1.3445296688817401</v>
      </c>
      <c r="DT204" s="71">
        <v>0.77770856838317604</v>
      </c>
      <c r="DU204" s="71">
        <v>2.12223823726492</v>
      </c>
      <c r="DW204" s="70">
        <v>202</v>
      </c>
      <c r="DX204" s="70" t="s">
        <v>280</v>
      </c>
      <c r="DY204" s="71">
        <v>0</v>
      </c>
      <c r="DZ204" s="71">
        <v>2.2551866901338302</v>
      </c>
      <c r="EA204" s="71">
        <v>1.3568802760102201</v>
      </c>
      <c r="EB204" s="71">
        <v>3.6120669661440501</v>
      </c>
    </row>
    <row r="205" spans="1:132" x14ac:dyDescent="0.35">
      <c r="A205" s="70">
        <v>203</v>
      </c>
      <c r="B205" s="70" t="s">
        <v>281</v>
      </c>
      <c r="C205" s="71">
        <v>0</v>
      </c>
      <c r="D205" s="71">
        <v>0</v>
      </c>
      <c r="E205" s="71">
        <v>0</v>
      </c>
      <c r="F205" s="71">
        <v>0</v>
      </c>
      <c r="H205" s="70">
        <v>203</v>
      </c>
      <c r="I205" s="70" t="s">
        <v>281</v>
      </c>
      <c r="J205" s="75">
        <v>0</v>
      </c>
      <c r="K205" s="71">
        <v>0</v>
      </c>
      <c r="L205" s="71">
        <v>0</v>
      </c>
      <c r="M205" s="71">
        <v>0</v>
      </c>
      <c r="O205" s="70">
        <v>203</v>
      </c>
      <c r="P205" s="70" t="s">
        <v>281</v>
      </c>
      <c r="Q205" s="75">
        <v>0</v>
      </c>
      <c r="R205" s="71">
        <v>0</v>
      </c>
      <c r="S205" s="71">
        <v>0</v>
      </c>
      <c r="T205" s="71">
        <v>0</v>
      </c>
      <c r="V205" s="70">
        <v>203</v>
      </c>
      <c r="W205" s="70" t="s">
        <v>281</v>
      </c>
      <c r="X205" s="71">
        <v>0</v>
      </c>
      <c r="Y205" s="71">
        <v>0</v>
      </c>
      <c r="Z205" s="71">
        <v>0</v>
      </c>
      <c r="AA205" s="71">
        <v>0</v>
      </c>
      <c r="AC205" s="70">
        <v>203</v>
      </c>
      <c r="AD205" s="70" t="s">
        <v>281</v>
      </c>
      <c r="AE205" s="71">
        <v>0</v>
      </c>
      <c r="AF205" s="71">
        <v>0</v>
      </c>
      <c r="AG205" s="71">
        <v>0</v>
      </c>
      <c r="AH205" s="71">
        <v>0</v>
      </c>
      <c r="AJ205" s="70">
        <v>203</v>
      </c>
      <c r="AK205" s="70" t="s">
        <v>281</v>
      </c>
      <c r="AL205" s="71">
        <v>0</v>
      </c>
      <c r="AM205" s="71">
        <v>0</v>
      </c>
      <c r="AN205" s="71">
        <v>0</v>
      </c>
      <c r="AO205" s="71">
        <v>0</v>
      </c>
      <c r="AQ205" s="70">
        <v>203</v>
      </c>
      <c r="AR205" s="70" t="s">
        <v>281</v>
      </c>
      <c r="AS205" s="71">
        <v>0</v>
      </c>
      <c r="AT205" s="71">
        <v>0</v>
      </c>
      <c r="AU205" s="71">
        <v>0</v>
      </c>
      <c r="AV205" s="71">
        <v>0</v>
      </c>
      <c r="AX205" s="70">
        <v>203</v>
      </c>
      <c r="AY205" s="70" t="s">
        <v>281</v>
      </c>
      <c r="AZ205" s="71">
        <v>0</v>
      </c>
      <c r="BA205" s="71">
        <v>0</v>
      </c>
      <c r="BB205" s="71">
        <v>0</v>
      </c>
      <c r="BC205" s="71">
        <v>0</v>
      </c>
      <c r="BE205" s="70">
        <v>203</v>
      </c>
      <c r="BF205" s="70" t="s">
        <v>281</v>
      </c>
      <c r="BG205" s="71">
        <v>0</v>
      </c>
      <c r="BH205" s="71">
        <v>0</v>
      </c>
      <c r="BI205" s="71">
        <v>0</v>
      </c>
      <c r="BJ205" s="71">
        <v>0</v>
      </c>
      <c r="BL205" s="70">
        <v>203</v>
      </c>
      <c r="BM205" s="70" t="s">
        <v>281</v>
      </c>
      <c r="BN205" s="71">
        <v>0</v>
      </c>
      <c r="BO205" s="71">
        <v>0</v>
      </c>
      <c r="BP205" s="71">
        <v>0</v>
      </c>
      <c r="BQ205" s="71">
        <v>0</v>
      </c>
      <c r="BS205" s="70">
        <v>203</v>
      </c>
      <c r="BT205" s="70" t="s">
        <v>281</v>
      </c>
      <c r="BU205" s="71">
        <v>0</v>
      </c>
      <c r="BV205" s="71">
        <v>0</v>
      </c>
      <c r="BW205" s="71">
        <v>0</v>
      </c>
      <c r="BX205" s="71">
        <v>0</v>
      </c>
      <c r="BZ205" s="70">
        <v>203</v>
      </c>
      <c r="CA205" s="70" t="s">
        <v>281</v>
      </c>
      <c r="CB205" s="71">
        <v>0</v>
      </c>
      <c r="CC205" s="71">
        <v>0</v>
      </c>
      <c r="CD205" s="71">
        <v>0</v>
      </c>
      <c r="CE205" s="71">
        <v>0</v>
      </c>
      <c r="CG205" s="70">
        <v>203</v>
      </c>
      <c r="CH205" s="70" t="s">
        <v>281</v>
      </c>
      <c r="CI205" s="71">
        <v>0</v>
      </c>
      <c r="CJ205" s="71">
        <v>0</v>
      </c>
      <c r="CK205" s="71">
        <v>0</v>
      </c>
      <c r="CL205" s="71">
        <v>0</v>
      </c>
      <c r="CN205" s="70">
        <v>203</v>
      </c>
      <c r="CO205" s="70" t="s">
        <v>281</v>
      </c>
      <c r="CP205" s="71">
        <v>0</v>
      </c>
      <c r="CQ205" s="71">
        <v>0</v>
      </c>
      <c r="CR205" s="71">
        <v>0</v>
      </c>
      <c r="CS205" s="71">
        <v>0</v>
      </c>
      <c r="CU205" s="70">
        <v>203</v>
      </c>
      <c r="CV205" s="70" t="s">
        <v>281</v>
      </c>
      <c r="CW205" s="71">
        <v>0</v>
      </c>
      <c r="CX205" s="71">
        <v>0</v>
      </c>
      <c r="CY205" s="71">
        <v>0</v>
      </c>
      <c r="CZ205" s="71">
        <v>0</v>
      </c>
      <c r="DB205" s="70">
        <v>203</v>
      </c>
      <c r="DC205" s="70" t="s">
        <v>281</v>
      </c>
      <c r="DD205" s="71">
        <v>0</v>
      </c>
      <c r="DE205" s="71">
        <v>0</v>
      </c>
      <c r="DF205" s="71">
        <v>0</v>
      </c>
      <c r="DG205" s="71">
        <v>0</v>
      </c>
      <c r="DI205" s="70">
        <v>203</v>
      </c>
      <c r="DJ205" s="70" t="s">
        <v>281</v>
      </c>
      <c r="DK205" s="71">
        <v>0</v>
      </c>
      <c r="DL205" s="71">
        <v>0</v>
      </c>
      <c r="DM205" s="71">
        <v>0</v>
      </c>
      <c r="DN205" s="71">
        <v>0</v>
      </c>
      <c r="DP205" s="70">
        <v>203</v>
      </c>
      <c r="DQ205" s="70" t="s">
        <v>281</v>
      </c>
      <c r="DR205" s="71">
        <v>0</v>
      </c>
      <c r="DS205" s="71">
        <v>0</v>
      </c>
      <c r="DT205" s="71">
        <v>0</v>
      </c>
      <c r="DU205" s="71">
        <v>0</v>
      </c>
      <c r="DW205" s="70">
        <v>203</v>
      </c>
      <c r="DX205" s="70" t="s">
        <v>281</v>
      </c>
      <c r="DY205" s="71">
        <v>0</v>
      </c>
      <c r="DZ205" s="71">
        <v>0</v>
      </c>
      <c r="EA205" s="71">
        <v>0</v>
      </c>
      <c r="EB205" s="71">
        <v>0</v>
      </c>
    </row>
    <row r="206" spans="1:132" x14ac:dyDescent="0.35">
      <c r="A206" s="70">
        <v>204</v>
      </c>
      <c r="B206" s="70" t="s">
        <v>282</v>
      </c>
      <c r="C206" s="71">
        <v>0</v>
      </c>
      <c r="D206" s="71">
        <v>28.083366677538098</v>
      </c>
      <c r="E206" s="71">
        <v>22.787356065234299</v>
      </c>
      <c r="F206" s="71">
        <v>50.870722742772401</v>
      </c>
      <c r="H206" s="70">
        <v>204</v>
      </c>
      <c r="I206" s="70" t="s">
        <v>282</v>
      </c>
      <c r="J206" s="75">
        <v>0</v>
      </c>
      <c r="K206" s="71">
        <v>14216.734486769899</v>
      </c>
      <c r="L206" s="71">
        <v>409.78441250803399</v>
      </c>
      <c r="M206" s="71">
        <v>14626.5188992779</v>
      </c>
      <c r="O206" s="70">
        <v>204</v>
      </c>
      <c r="P206" s="70" t="s">
        <v>282</v>
      </c>
      <c r="Q206" s="75">
        <v>0</v>
      </c>
      <c r="R206" s="71">
        <v>1416.31635719068</v>
      </c>
      <c r="S206" s="71">
        <v>766.01543665787494</v>
      </c>
      <c r="T206" s="71">
        <v>2182.3317938485502</v>
      </c>
      <c r="V206" s="70">
        <v>204</v>
      </c>
      <c r="W206" s="70" t="s">
        <v>282</v>
      </c>
      <c r="X206" s="71">
        <v>0</v>
      </c>
      <c r="Y206" s="71">
        <v>5960.7327129159303</v>
      </c>
      <c r="Z206" s="71">
        <v>261.33658398014001</v>
      </c>
      <c r="AA206" s="71">
        <v>6222.0692968960702</v>
      </c>
      <c r="AC206" s="70">
        <v>204</v>
      </c>
      <c r="AD206" s="70" t="s">
        <v>282</v>
      </c>
      <c r="AE206" s="71">
        <v>0</v>
      </c>
      <c r="AF206" s="71">
        <v>272.19480396640603</v>
      </c>
      <c r="AG206" s="71">
        <v>139.799866487987</v>
      </c>
      <c r="AH206" s="71">
        <v>411.99467045439297</v>
      </c>
      <c r="AJ206" s="70">
        <v>204</v>
      </c>
      <c r="AK206" s="70" t="s">
        <v>282</v>
      </c>
      <c r="AL206" s="71">
        <v>0</v>
      </c>
      <c r="AM206" s="71">
        <v>107.561760722846</v>
      </c>
      <c r="AN206" s="71">
        <v>2.50509195370807</v>
      </c>
      <c r="AO206" s="71">
        <v>110.06685267655401</v>
      </c>
      <c r="AQ206" s="70">
        <v>204</v>
      </c>
      <c r="AR206" s="70" t="s">
        <v>282</v>
      </c>
      <c r="AS206" s="71">
        <v>0</v>
      </c>
      <c r="AT206" s="71">
        <v>1.42326338823318</v>
      </c>
      <c r="AU206" s="71">
        <v>4.0939404511542596</v>
      </c>
      <c r="AV206" s="71">
        <v>5.5172038393874399</v>
      </c>
      <c r="AX206" s="70">
        <v>204</v>
      </c>
      <c r="AY206" s="70" t="s">
        <v>282</v>
      </c>
      <c r="AZ206" s="71">
        <v>0</v>
      </c>
      <c r="BA206" s="71">
        <v>107.561760722846</v>
      </c>
      <c r="BB206" s="71">
        <v>2.50509195370807</v>
      </c>
      <c r="BC206" s="71">
        <v>110.06685267655401</v>
      </c>
      <c r="BE206" s="70">
        <v>204</v>
      </c>
      <c r="BF206" s="70" t="s">
        <v>282</v>
      </c>
      <c r="BG206" s="71">
        <v>0</v>
      </c>
      <c r="BH206" s="71">
        <v>1.42326338823318</v>
      </c>
      <c r="BI206" s="71">
        <v>4.0939404511542596</v>
      </c>
      <c r="BJ206" s="71">
        <v>5.5172038393874399</v>
      </c>
      <c r="BL206" s="70">
        <v>204</v>
      </c>
      <c r="BM206" s="70" t="s">
        <v>282</v>
      </c>
      <c r="BN206" s="71">
        <v>0</v>
      </c>
      <c r="BO206" s="71">
        <v>219.030181212206</v>
      </c>
      <c r="BP206" s="71">
        <v>5.1011692341828203</v>
      </c>
      <c r="BQ206" s="71">
        <v>224.13135044638901</v>
      </c>
      <c r="BS206" s="70">
        <v>204</v>
      </c>
      <c r="BT206" s="70" t="s">
        <v>282</v>
      </c>
      <c r="BU206" s="71">
        <v>0</v>
      </c>
      <c r="BV206" s="71">
        <v>3.09608797580103</v>
      </c>
      <c r="BW206" s="71">
        <v>6.6249834495335902</v>
      </c>
      <c r="BX206" s="71">
        <v>9.7210714253346193</v>
      </c>
      <c r="BZ206" s="70">
        <v>204</v>
      </c>
      <c r="CA206" s="70" t="s">
        <v>282</v>
      </c>
      <c r="CB206" s="71">
        <v>0</v>
      </c>
      <c r="CC206" s="71">
        <v>319.39267779740999</v>
      </c>
      <c r="CD206" s="71">
        <v>10.2010096155784</v>
      </c>
      <c r="CE206" s="71">
        <v>329.593687412988</v>
      </c>
      <c r="CG206" s="70">
        <v>204</v>
      </c>
      <c r="CH206" s="70" t="s">
        <v>282</v>
      </c>
      <c r="CI206" s="71">
        <v>0</v>
      </c>
      <c r="CJ206" s="71">
        <v>35.479916798943798</v>
      </c>
      <c r="CK206" s="71">
        <v>21.013788103284899</v>
      </c>
      <c r="CL206" s="71">
        <v>56.4937049022287</v>
      </c>
      <c r="CN206" s="70">
        <v>204</v>
      </c>
      <c r="CO206" s="70" t="s">
        <v>282</v>
      </c>
      <c r="CP206" s="71">
        <v>0</v>
      </c>
      <c r="CQ206" s="71">
        <v>90.726288632795004</v>
      </c>
      <c r="CR206" s="71">
        <v>2.1129971666179301</v>
      </c>
      <c r="CS206" s="71">
        <v>92.839285799412906</v>
      </c>
      <c r="CU206" s="70">
        <v>204</v>
      </c>
      <c r="CV206" s="70" t="s">
        <v>282</v>
      </c>
      <c r="CW206" s="71">
        <v>0</v>
      </c>
      <c r="CX206" s="71">
        <v>1.2103895930307</v>
      </c>
      <c r="CY206" s="71">
        <v>3.5079923084781899</v>
      </c>
      <c r="CZ206" s="71">
        <v>4.7183819015088799</v>
      </c>
      <c r="DB206" s="70">
        <v>204</v>
      </c>
      <c r="DC206" s="70" t="s">
        <v>282</v>
      </c>
      <c r="DD206" s="71">
        <v>0</v>
      </c>
      <c r="DE206" s="71">
        <v>8.8889251733845303</v>
      </c>
      <c r="DF206" s="71">
        <v>9.6588866066397099</v>
      </c>
      <c r="DG206" s="71">
        <v>18.547811780024201</v>
      </c>
      <c r="DI206" s="70">
        <v>204</v>
      </c>
      <c r="DJ206" s="70" t="s">
        <v>282</v>
      </c>
      <c r="DK206" s="71">
        <v>0</v>
      </c>
      <c r="DL206" s="71">
        <v>4.4180642900462903</v>
      </c>
      <c r="DM206" s="71">
        <v>12.8016261008376</v>
      </c>
      <c r="DN206" s="71">
        <v>17.219690390883901</v>
      </c>
      <c r="DP206" s="70">
        <v>204</v>
      </c>
      <c r="DQ206" s="70" t="s">
        <v>282</v>
      </c>
      <c r="DR206" s="71">
        <v>0</v>
      </c>
      <c r="DS206" s="71">
        <v>247.22461811163799</v>
      </c>
      <c r="DT206" s="71">
        <v>5.7578120461026296</v>
      </c>
      <c r="DU206" s="71">
        <v>252.98243015774</v>
      </c>
      <c r="DW206" s="70">
        <v>204</v>
      </c>
      <c r="DX206" s="70" t="s">
        <v>282</v>
      </c>
      <c r="DY206" s="71">
        <v>0</v>
      </c>
      <c r="DZ206" s="71">
        <v>9.1864272748075706</v>
      </c>
      <c r="EA206" s="71">
        <v>10.0459826514914</v>
      </c>
      <c r="EB206" s="71">
        <v>19.232409926298899</v>
      </c>
    </row>
    <row r="207" spans="1:132" x14ac:dyDescent="0.35">
      <c r="A207" s="70">
        <v>205</v>
      </c>
      <c r="B207" s="70" t="s">
        <v>283</v>
      </c>
      <c r="C207" s="71">
        <v>0</v>
      </c>
      <c r="D207" s="71">
        <v>6383.9193348974204</v>
      </c>
      <c r="E207" s="71">
        <v>45.693625450625099</v>
      </c>
      <c r="F207" s="71">
        <v>6429.6129603480504</v>
      </c>
      <c r="H207" s="70">
        <v>205</v>
      </c>
      <c r="I207" s="70" t="s">
        <v>283</v>
      </c>
      <c r="J207" s="75">
        <v>0</v>
      </c>
      <c r="K207" s="71">
        <v>44634.960754812702</v>
      </c>
      <c r="L207" s="71">
        <v>820.88666604345406</v>
      </c>
      <c r="M207" s="71">
        <v>45455.847420856197</v>
      </c>
      <c r="O207" s="70">
        <v>205</v>
      </c>
      <c r="P207" s="70" t="s">
        <v>283</v>
      </c>
      <c r="Q207" s="75">
        <v>0</v>
      </c>
      <c r="R207" s="71">
        <v>4081.3800880113299</v>
      </c>
      <c r="S207" s="71">
        <v>1531.0619495148301</v>
      </c>
      <c r="T207" s="71">
        <v>5612.4420375261598</v>
      </c>
      <c r="V207" s="70">
        <v>205</v>
      </c>
      <c r="W207" s="70" t="s">
        <v>283</v>
      </c>
      <c r="X207" s="71">
        <v>0</v>
      </c>
      <c r="Y207" s="71">
        <v>38452.913097732002</v>
      </c>
      <c r="Z207" s="71">
        <v>523.90341196276904</v>
      </c>
      <c r="AA207" s="71">
        <v>38976.8165096948</v>
      </c>
      <c r="AC207" s="70">
        <v>205</v>
      </c>
      <c r="AD207" s="70" t="s">
        <v>283</v>
      </c>
      <c r="AE207" s="71">
        <v>0</v>
      </c>
      <c r="AF207" s="71">
        <v>519.93246289049603</v>
      </c>
      <c r="AG207" s="71">
        <v>279.29388230818302</v>
      </c>
      <c r="AH207" s="71">
        <v>799.22634519867904</v>
      </c>
      <c r="AJ207" s="70">
        <v>205</v>
      </c>
      <c r="AK207" s="70" t="s">
        <v>283</v>
      </c>
      <c r="AL207" s="71">
        <v>0</v>
      </c>
      <c r="AM207" s="71">
        <v>261.82544359223101</v>
      </c>
      <c r="AN207" s="71">
        <v>5.0148257543162096</v>
      </c>
      <c r="AO207" s="71">
        <v>266.84026934654702</v>
      </c>
      <c r="AQ207" s="70">
        <v>205</v>
      </c>
      <c r="AR207" s="70" t="s">
        <v>283</v>
      </c>
      <c r="AS207" s="71">
        <v>0</v>
      </c>
      <c r="AT207" s="71">
        <v>9.1318399655492009</v>
      </c>
      <c r="AU207" s="71">
        <v>8.1955742854551108</v>
      </c>
      <c r="AV207" s="71">
        <v>17.327414251004299</v>
      </c>
      <c r="AX207" s="70">
        <v>205</v>
      </c>
      <c r="AY207" s="70" t="s">
        <v>283</v>
      </c>
      <c r="AZ207" s="71">
        <v>0</v>
      </c>
      <c r="BA207" s="71">
        <v>261.82544359223101</v>
      </c>
      <c r="BB207" s="71">
        <v>5.0148257543162096</v>
      </c>
      <c r="BC207" s="71">
        <v>266.84026934654702</v>
      </c>
      <c r="BE207" s="70">
        <v>205</v>
      </c>
      <c r="BF207" s="70" t="s">
        <v>283</v>
      </c>
      <c r="BG207" s="71">
        <v>0</v>
      </c>
      <c r="BH207" s="71">
        <v>9.1318399655492009</v>
      </c>
      <c r="BI207" s="71">
        <v>8.1955742854551108</v>
      </c>
      <c r="BJ207" s="71">
        <v>17.327414251004299</v>
      </c>
      <c r="BL207" s="70">
        <v>205</v>
      </c>
      <c r="BM207" s="70" t="s">
        <v>283</v>
      </c>
      <c r="BN207" s="71">
        <v>0</v>
      </c>
      <c r="BO207" s="71">
        <v>533.16042774476398</v>
      </c>
      <c r="BP207" s="71">
        <v>10.211790754762299</v>
      </c>
      <c r="BQ207" s="71">
        <v>543.37221849952596</v>
      </c>
      <c r="BS207" s="70">
        <v>205</v>
      </c>
      <c r="BT207" s="70" t="s">
        <v>283</v>
      </c>
      <c r="BU207" s="71">
        <v>0</v>
      </c>
      <c r="BV207" s="71">
        <v>50.190958729935303</v>
      </c>
      <c r="BW207" s="71">
        <v>13.253084658826801</v>
      </c>
      <c r="BX207" s="71">
        <v>63.444043388762097</v>
      </c>
      <c r="BZ207" s="70">
        <v>205</v>
      </c>
      <c r="CA207" s="70" t="s">
        <v>283</v>
      </c>
      <c r="CB207" s="71">
        <v>0</v>
      </c>
      <c r="CC207" s="71">
        <v>1129.56923898898</v>
      </c>
      <c r="CD207" s="71">
        <v>20.44053102158</v>
      </c>
      <c r="CE207" s="71">
        <v>1150.00977001056</v>
      </c>
      <c r="CG207" s="70">
        <v>205</v>
      </c>
      <c r="CH207" s="70" t="s">
        <v>283</v>
      </c>
      <c r="CI207" s="71">
        <v>0</v>
      </c>
      <c r="CJ207" s="71">
        <v>68.779007403475603</v>
      </c>
      <c r="CK207" s="71">
        <v>41.984527653152298</v>
      </c>
      <c r="CL207" s="71">
        <v>110.763535056628</v>
      </c>
      <c r="CN207" s="70">
        <v>205</v>
      </c>
      <c r="CO207" s="70" t="s">
        <v>283</v>
      </c>
      <c r="CP207" s="71">
        <v>0</v>
      </c>
      <c r="CQ207" s="71">
        <v>220.84475567452199</v>
      </c>
      <c r="CR207" s="71">
        <v>4.22990964234587</v>
      </c>
      <c r="CS207" s="71">
        <v>225.07466531686799</v>
      </c>
      <c r="CU207" s="70">
        <v>205</v>
      </c>
      <c r="CV207" s="70" t="s">
        <v>283</v>
      </c>
      <c r="CW207" s="71">
        <v>0</v>
      </c>
      <c r="CX207" s="71">
        <v>7.3521096756392001</v>
      </c>
      <c r="CY207" s="71">
        <v>7.0212819624151797</v>
      </c>
      <c r="CZ207" s="71">
        <v>14.3733916380544</v>
      </c>
      <c r="DB207" s="70">
        <v>205</v>
      </c>
      <c r="DC207" s="70" t="s">
        <v>283</v>
      </c>
      <c r="DD207" s="71">
        <v>0</v>
      </c>
      <c r="DE207" s="71">
        <v>867.45480530858504</v>
      </c>
      <c r="DF207" s="71">
        <v>19.38100330963</v>
      </c>
      <c r="DG207" s="71">
        <v>886.83580861821497</v>
      </c>
      <c r="DI207" s="70">
        <v>205</v>
      </c>
      <c r="DJ207" s="70" t="s">
        <v>283</v>
      </c>
      <c r="DK207" s="71">
        <v>0</v>
      </c>
      <c r="DL207" s="71">
        <v>27.949629898534301</v>
      </c>
      <c r="DM207" s="71">
        <v>25.627855317769601</v>
      </c>
      <c r="DN207" s="71">
        <v>53.577485216303799</v>
      </c>
      <c r="DP207" s="70">
        <v>205</v>
      </c>
      <c r="DQ207" s="70" t="s">
        <v>283</v>
      </c>
      <c r="DR207" s="71">
        <v>0</v>
      </c>
      <c r="DS207" s="71">
        <v>601.79096055138098</v>
      </c>
      <c r="DT207" s="71">
        <v>11.526293114537101</v>
      </c>
      <c r="DU207" s="71">
        <v>613.31725366591797</v>
      </c>
      <c r="DW207" s="70">
        <v>205</v>
      </c>
      <c r="DX207" s="70" t="s">
        <v>283</v>
      </c>
      <c r="DY207" s="71">
        <v>0</v>
      </c>
      <c r="DZ207" s="71">
        <v>55.257036240350097</v>
      </c>
      <c r="EA207" s="71">
        <v>20.100316930773499</v>
      </c>
      <c r="EB207" s="71">
        <v>75.357353171123705</v>
      </c>
    </row>
    <row r="208" spans="1:132" x14ac:dyDescent="0.35">
      <c r="A208" s="70">
        <v>206</v>
      </c>
      <c r="B208" s="70" t="s">
        <v>284</v>
      </c>
      <c r="C208" s="71">
        <v>0</v>
      </c>
      <c r="D208" s="71">
        <v>56486.034806476302</v>
      </c>
      <c r="E208" s="71">
        <v>242.84334261374201</v>
      </c>
      <c r="F208" s="71">
        <v>56728.87814909</v>
      </c>
      <c r="H208" s="70">
        <v>206</v>
      </c>
      <c r="I208" s="70" t="s">
        <v>284</v>
      </c>
      <c r="J208" s="75">
        <v>0</v>
      </c>
      <c r="K208" s="71">
        <v>185523.67343685299</v>
      </c>
      <c r="L208" s="71">
        <v>4361.6690101151198</v>
      </c>
      <c r="M208" s="71">
        <v>189885.34244696799</v>
      </c>
      <c r="O208" s="70">
        <v>206</v>
      </c>
      <c r="P208" s="70" t="s">
        <v>284</v>
      </c>
      <c r="Q208" s="75">
        <v>0</v>
      </c>
      <c r="R208" s="71">
        <v>16500.492665873098</v>
      </c>
      <c r="S208" s="71">
        <v>8130.8371789276598</v>
      </c>
      <c r="T208" s="71">
        <v>24631.329844800799</v>
      </c>
      <c r="V208" s="70">
        <v>206</v>
      </c>
      <c r="W208" s="70" t="s">
        <v>284</v>
      </c>
      <c r="X208" s="71">
        <v>0</v>
      </c>
      <c r="Y208" s="71">
        <v>273069.41179633001</v>
      </c>
      <c r="Z208" s="71">
        <v>2784.1718875842798</v>
      </c>
      <c r="AA208" s="71">
        <v>275853.58368391503</v>
      </c>
      <c r="AC208" s="70">
        <v>206</v>
      </c>
      <c r="AD208" s="70" t="s">
        <v>284</v>
      </c>
      <c r="AE208" s="71">
        <v>0</v>
      </c>
      <c r="AF208" s="71">
        <v>1868.3914134259701</v>
      </c>
      <c r="AG208" s="71">
        <v>1483.0542177289301</v>
      </c>
      <c r="AH208" s="71">
        <v>3351.4456311549002</v>
      </c>
      <c r="AJ208" s="70">
        <v>206</v>
      </c>
      <c r="AK208" s="70" t="s">
        <v>284</v>
      </c>
      <c r="AL208" s="71">
        <v>0</v>
      </c>
      <c r="AM208" s="71">
        <v>1045.0223813847399</v>
      </c>
      <c r="AN208" s="71">
        <v>26.641361908563798</v>
      </c>
      <c r="AO208" s="71">
        <v>1071.6637432933001</v>
      </c>
      <c r="AQ208" s="70">
        <v>206</v>
      </c>
      <c r="AR208" s="70" t="s">
        <v>284</v>
      </c>
      <c r="AS208" s="71">
        <v>0</v>
      </c>
      <c r="AT208" s="71">
        <v>35.860813115083197</v>
      </c>
      <c r="AU208" s="71">
        <v>43.539285206415101</v>
      </c>
      <c r="AV208" s="71">
        <v>79.400098321498305</v>
      </c>
      <c r="AX208" s="70">
        <v>206</v>
      </c>
      <c r="AY208" s="70" t="s">
        <v>284</v>
      </c>
      <c r="AZ208" s="71">
        <v>0</v>
      </c>
      <c r="BA208" s="71">
        <v>1045.0223813847399</v>
      </c>
      <c r="BB208" s="71">
        <v>26.641361908563798</v>
      </c>
      <c r="BC208" s="71">
        <v>1071.6637432933001</v>
      </c>
      <c r="BE208" s="70">
        <v>206</v>
      </c>
      <c r="BF208" s="70" t="s">
        <v>284</v>
      </c>
      <c r="BG208" s="71">
        <v>0</v>
      </c>
      <c r="BH208" s="71">
        <v>35.860813115083197</v>
      </c>
      <c r="BI208" s="71">
        <v>43.539285206415101</v>
      </c>
      <c r="BJ208" s="71">
        <v>79.400098321498305</v>
      </c>
      <c r="BL208" s="70">
        <v>206</v>
      </c>
      <c r="BM208" s="70" t="s">
        <v>284</v>
      </c>
      <c r="BN208" s="71">
        <v>0</v>
      </c>
      <c r="BO208" s="71">
        <v>2128.00013710536</v>
      </c>
      <c r="BP208" s="71">
        <v>54.250342197431799</v>
      </c>
      <c r="BQ208" s="71">
        <v>2182.2504793027902</v>
      </c>
      <c r="BS208" s="70">
        <v>206</v>
      </c>
      <c r="BT208" s="70" t="s">
        <v>284</v>
      </c>
      <c r="BU208" s="71">
        <v>0</v>
      </c>
      <c r="BV208" s="71">
        <v>138.83073468171199</v>
      </c>
      <c r="BW208" s="71">
        <v>70.395926679879295</v>
      </c>
      <c r="BX208" s="71">
        <v>209.226661361591</v>
      </c>
      <c r="BZ208" s="70">
        <v>206</v>
      </c>
      <c r="CA208" s="70" t="s">
        <v>284</v>
      </c>
      <c r="CB208" s="71">
        <v>0</v>
      </c>
      <c r="CC208" s="71">
        <v>4767.28681979055</v>
      </c>
      <c r="CD208" s="71">
        <v>108.615032451575</v>
      </c>
      <c r="CE208" s="71">
        <v>4875.9018522421302</v>
      </c>
      <c r="CG208" s="70">
        <v>206</v>
      </c>
      <c r="CH208" s="70" t="s">
        <v>284</v>
      </c>
      <c r="CI208" s="71">
        <v>0</v>
      </c>
      <c r="CJ208" s="71">
        <v>180.82869922581199</v>
      </c>
      <c r="CK208" s="71">
        <v>222.94203081188701</v>
      </c>
      <c r="CL208" s="71">
        <v>403.77073003769902</v>
      </c>
      <c r="CN208" s="70">
        <v>206</v>
      </c>
      <c r="CO208" s="70" t="s">
        <v>284</v>
      </c>
      <c r="CP208" s="71">
        <v>0</v>
      </c>
      <c r="CQ208" s="71">
        <v>881.45639829698803</v>
      </c>
      <c r="CR208" s="71">
        <v>22.471479397916902</v>
      </c>
      <c r="CS208" s="71">
        <v>903.92787769490496</v>
      </c>
      <c r="CU208" s="70">
        <v>206</v>
      </c>
      <c r="CV208" s="70" t="s">
        <v>284</v>
      </c>
      <c r="CW208" s="71">
        <v>0</v>
      </c>
      <c r="CX208" s="71">
        <v>28.981084221644501</v>
      </c>
      <c r="CY208" s="71">
        <v>37.299209864411097</v>
      </c>
      <c r="CZ208" s="71">
        <v>66.280294086055605</v>
      </c>
      <c r="DB208" s="70">
        <v>206</v>
      </c>
      <c r="DC208" s="70" t="s">
        <v>284</v>
      </c>
      <c r="DD208" s="71">
        <v>0</v>
      </c>
      <c r="DE208" s="71">
        <v>3684.7943298782202</v>
      </c>
      <c r="DF208" s="71">
        <v>103.01814990432</v>
      </c>
      <c r="DG208" s="71">
        <v>3787.8124797825399</v>
      </c>
      <c r="DI208" s="70">
        <v>206</v>
      </c>
      <c r="DJ208" s="70" t="s">
        <v>284</v>
      </c>
      <c r="DK208" s="71">
        <v>0</v>
      </c>
      <c r="DL208" s="71">
        <v>109.454831389844</v>
      </c>
      <c r="DM208" s="71">
        <v>136.149586386365</v>
      </c>
      <c r="DN208" s="71">
        <v>245.604417776209</v>
      </c>
      <c r="DP208" s="70">
        <v>206</v>
      </c>
      <c r="DQ208" s="70" t="s">
        <v>284</v>
      </c>
      <c r="DR208" s="71">
        <v>0</v>
      </c>
      <c r="DS208" s="71">
        <v>2401.9247864643899</v>
      </c>
      <c r="DT208" s="71">
        <v>61.233662219324799</v>
      </c>
      <c r="DU208" s="71">
        <v>2463.15844868371</v>
      </c>
      <c r="DW208" s="70">
        <v>206</v>
      </c>
      <c r="DX208" s="70" t="s">
        <v>284</v>
      </c>
      <c r="DY208" s="71">
        <v>0</v>
      </c>
      <c r="DZ208" s="71">
        <v>209.00205896249</v>
      </c>
      <c r="EA208" s="71">
        <v>106.770615134691</v>
      </c>
      <c r="EB208" s="71">
        <v>315.77267409718098</v>
      </c>
    </row>
    <row r="209" spans="1:132" x14ac:dyDescent="0.35">
      <c r="A209" s="70">
        <v>207</v>
      </c>
      <c r="B209" s="70" t="s">
        <v>285</v>
      </c>
      <c r="C209" s="71">
        <v>0</v>
      </c>
      <c r="D209" s="71">
        <v>1712.9198950200901</v>
      </c>
      <c r="E209" s="71">
        <v>62.532113474450398</v>
      </c>
      <c r="F209" s="71">
        <v>1775.45200849454</v>
      </c>
      <c r="H209" s="70">
        <v>207</v>
      </c>
      <c r="I209" s="70" t="s">
        <v>285</v>
      </c>
      <c r="J209" s="75">
        <v>0</v>
      </c>
      <c r="K209" s="71">
        <v>62883.851884408999</v>
      </c>
      <c r="L209" s="71">
        <v>1123.4745502406299</v>
      </c>
      <c r="M209" s="71">
        <v>64007.3264346496</v>
      </c>
      <c r="O209" s="70">
        <v>207</v>
      </c>
      <c r="P209" s="70" t="s">
        <v>285</v>
      </c>
      <c r="Q209" s="75">
        <v>0</v>
      </c>
      <c r="R209" s="71">
        <v>8060.9907493764804</v>
      </c>
      <c r="S209" s="71">
        <v>2095.7808124336698</v>
      </c>
      <c r="T209" s="71">
        <v>10156.771561810199</v>
      </c>
      <c r="V209" s="70">
        <v>207</v>
      </c>
      <c r="W209" s="70" t="s">
        <v>285</v>
      </c>
      <c r="X209" s="71">
        <v>0</v>
      </c>
      <c r="Y209" s="71">
        <v>44044.876172433898</v>
      </c>
      <c r="Z209" s="71">
        <v>716.97995488849301</v>
      </c>
      <c r="AA209" s="71">
        <v>44761.856127322302</v>
      </c>
      <c r="AC209" s="70">
        <v>207</v>
      </c>
      <c r="AD209" s="70" t="s">
        <v>285</v>
      </c>
      <c r="AE209" s="71">
        <v>0</v>
      </c>
      <c r="AF209" s="71">
        <v>1031.16646124095</v>
      </c>
      <c r="AG209" s="71">
        <v>382.32227895304999</v>
      </c>
      <c r="AH209" s="71">
        <v>1413.488740194</v>
      </c>
      <c r="AJ209" s="70">
        <v>207</v>
      </c>
      <c r="AK209" s="70" t="s">
        <v>285</v>
      </c>
      <c r="AL209" s="71">
        <v>0</v>
      </c>
      <c r="AM209" s="71">
        <v>316.55469378682398</v>
      </c>
      <c r="AN209" s="71">
        <v>6.8636965501218397</v>
      </c>
      <c r="AO209" s="71">
        <v>323.418390336946</v>
      </c>
      <c r="AQ209" s="70">
        <v>207</v>
      </c>
      <c r="AR209" s="70" t="s">
        <v>285</v>
      </c>
      <c r="AS209" s="71">
        <v>0</v>
      </c>
      <c r="AT209" s="71">
        <v>19.504529929577501</v>
      </c>
      <c r="AU209" s="71">
        <v>11.217115498959201</v>
      </c>
      <c r="AV209" s="71">
        <v>30.7216454285367</v>
      </c>
      <c r="AX209" s="70">
        <v>207</v>
      </c>
      <c r="AY209" s="70" t="s">
        <v>285</v>
      </c>
      <c r="AZ209" s="71">
        <v>0</v>
      </c>
      <c r="BA209" s="71">
        <v>316.55469378682398</v>
      </c>
      <c r="BB209" s="71">
        <v>6.8636965501218397</v>
      </c>
      <c r="BC209" s="71">
        <v>323.418390336946</v>
      </c>
      <c r="BE209" s="70">
        <v>207</v>
      </c>
      <c r="BF209" s="70" t="s">
        <v>285</v>
      </c>
      <c r="BG209" s="71">
        <v>0</v>
      </c>
      <c r="BH209" s="71">
        <v>19.504529929577501</v>
      </c>
      <c r="BI209" s="71">
        <v>11.217115498959201</v>
      </c>
      <c r="BJ209" s="71">
        <v>30.7216454285367</v>
      </c>
      <c r="BL209" s="70">
        <v>207</v>
      </c>
      <c r="BM209" s="70" t="s">
        <v>285</v>
      </c>
      <c r="BN209" s="71">
        <v>0</v>
      </c>
      <c r="BO209" s="71">
        <v>644.60670295605996</v>
      </c>
      <c r="BP209" s="71">
        <v>13.9766836193066</v>
      </c>
      <c r="BQ209" s="71">
        <v>658.58338657536603</v>
      </c>
      <c r="BS209" s="70">
        <v>207</v>
      </c>
      <c r="BT209" s="70" t="s">
        <v>285</v>
      </c>
      <c r="BU209" s="71">
        <v>0</v>
      </c>
      <c r="BV209" s="71">
        <v>74.330059076810301</v>
      </c>
      <c r="BW209" s="71">
        <v>18.1401859716918</v>
      </c>
      <c r="BX209" s="71">
        <v>92.470245048502093</v>
      </c>
      <c r="BZ209" s="70">
        <v>207</v>
      </c>
      <c r="CA209" s="70" t="s">
        <v>285</v>
      </c>
      <c r="CB209" s="71">
        <v>0</v>
      </c>
      <c r="CC209" s="71">
        <v>1678.8218334712101</v>
      </c>
      <c r="CD209" s="71">
        <v>27.974550287400302</v>
      </c>
      <c r="CE209" s="71">
        <v>1706.7963837586101</v>
      </c>
      <c r="CG209" s="70">
        <v>207</v>
      </c>
      <c r="CH209" s="70" t="s">
        <v>285</v>
      </c>
      <c r="CI209" s="71">
        <v>0</v>
      </c>
      <c r="CJ209" s="71">
        <v>159.22984780045601</v>
      </c>
      <c r="CK209" s="71">
        <v>57.471850215519702</v>
      </c>
      <c r="CL209" s="71">
        <v>216.70169801597601</v>
      </c>
      <c r="CN209" s="70">
        <v>207</v>
      </c>
      <c r="CO209" s="70" t="s">
        <v>285</v>
      </c>
      <c r="CP209" s="71">
        <v>0</v>
      </c>
      <c r="CQ209" s="71">
        <v>267.00783181275398</v>
      </c>
      <c r="CR209" s="71">
        <v>5.7893968089535601</v>
      </c>
      <c r="CS209" s="71">
        <v>272.79722862170797</v>
      </c>
      <c r="CU209" s="70">
        <v>207</v>
      </c>
      <c r="CV209" s="70" t="s">
        <v>285</v>
      </c>
      <c r="CW209" s="71">
        <v>0</v>
      </c>
      <c r="CX209" s="71">
        <v>15.878519695649301</v>
      </c>
      <c r="CY209" s="71">
        <v>9.6100186139861208</v>
      </c>
      <c r="CZ209" s="71">
        <v>25.488538309635398</v>
      </c>
      <c r="DB209" s="70">
        <v>207</v>
      </c>
      <c r="DC209" s="70" t="s">
        <v>285</v>
      </c>
      <c r="DD209" s="71">
        <v>0</v>
      </c>
      <c r="DE209" s="71">
        <v>2478.8286888496</v>
      </c>
      <c r="DF209" s="71">
        <v>26.521751055066801</v>
      </c>
      <c r="DG209" s="71">
        <v>2505.3504399046601</v>
      </c>
      <c r="DI209" s="70">
        <v>207</v>
      </c>
      <c r="DJ209" s="70" t="s">
        <v>285</v>
      </c>
      <c r="DK209" s="71">
        <v>0</v>
      </c>
      <c r="DL209" s="71">
        <v>60.828268932319801</v>
      </c>
      <c r="DM209" s="71">
        <v>35.076267148699998</v>
      </c>
      <c r="DN209" s="71">
        <v>95.904536081019799</v>
      </c>
      <c r="DP209" s="70">
        <v>207</v>
      </c>
      <c r="DQ209" s="70" t="s">
        <v>285</v>
      </c>
      <c r="DR209" s="71">
        <v>0</v>
      </c>
      <c r="DS209" s="71">
        <v>727.58304398294797</v>
      </c>
      <c r="DT209" s="71">
        <v>15.7758179768957</v>
      </c>
      <c r="DU209" s="71">
        <v>743.35886195984403</v>
      </c>
      <c r="DW209" s="70">
        <v>207</v>
      </c>
      <c r="DX209" s="70" t="s">
        <v>285</v>
      </c>
      <c r="DY209" s="71">
        <v>0</v>
      </c>
      <c r="DZ209" s="71">
        <v>123.044323711397</v>
      </c>
      <c r="EA209" s="71">
        <v>27.511976020255499</v>
      </c>
      <c r="EB209" s="71">
        <v>150.55629973165199</v>
      </c>
    </row>
    <row r="210" spans="1:132" x14ac:dyDescent="0.35">
      <c r="A210" s="70">
        <v>208</v>
      </c>
      <c r="B210" s="70" t="s">
        <v>286</v>
      </c>
      <c r="C210" s="71">
        <v>0</v>
      </c>
      <c r="D210" s="71">
        <v>0</v>
      </c>
      <c r="E210" s="71">
        <v>0</v>
      </c>
      <c r="F210" s="71">
        <v>0</v>
      </c>
      <c r="H210" s="70">
        <v>208</v>
      </c>
      <c r="I210" s="70" t="s">
        <v>286</v>
      </c>
      <c r="J210" s="75">
        <v>0</v>
      </c>
      <c r="K210" s="71">
        <v>0</v>
      </c>
      <c r="L210" s="71">
        <v>0</v>
      </c>
      <c r="M210" s="71">
        <v>0</v>
      </c>
      <c r="O210" s="70">
        <v>208</v>
      </c>
      <c r="P210" s="70" t="s">
        <v>286</v>
      </c>
      <c r="Q210" s="75">
        <v>0</v>
      </c>
      <c r="R210" s="71">
        <v>0</v>
      </c>
      <c r="S210" s="71">
        <v>0</v>
      </c>
      <c r="T210" s="71">
        <v>0</v>
      </c>
      <c r="V210" s="70">
        <v>208</v>
      </c>
      <c r="W210" s="70" t="s">
        <v>286</v>
      </c>
      <c r="X210" s="71">
        <v>0</v>
      </c>
      <c r="Y210" s="71">
        <v>0</v>
      </c>
      <c r="Z210" s="71">
        <v>0</v>
      </c>
      <c r="AA210" s="71">
        <v>0</v>
      </c>
      <c r="AC210" s="70">
        <v>208</v>
      </c>
      <c r="AD210" s="70" t="s">
        <v>286</v>
      </c>
      <c r="AE210" s="71">
        <v>0</v>
      </c>
      <c r="AF210" s="71">
        <v>0</v>
      </c>
      <c r="AG210" s="71">
        <v>0</v>
      </c>
      <c r="AH210" s="71">
        <v>0</v>
      </c>
      <c r="AJ210" s="70">
        <v>208</v>
      </c>
      <c r="AK210" s="70" t="s">
        <v>286</v>
      </c>
      <c r="AL210" s="71">
        <v>0</v>
      </c>
      <c r="AM210" s="71">
        <v>0</v>
      </c>
      <c r="AN210" s="71">
        <v>0</v>
      </c>
      <c r="AO210" s="71">
        <v>0</v>
      </c>
      <c r="AQ210" s="70">
        <v>208</v>
      </c>
      <c r="AR210" s="70" t="s">
        <v>286</v>
      </c>
      <c r="AS210" s="71">
        <v>0</v>
      </c>
      <c r="AT210" s="71">
        <v>0</v>
      </c>
      <c r="AU210" s="71">
        <v>0</v>
      </c>
      <c r="AV210" s="71">
        <v>0</v>
      </c>
      <c r="AX210" s="70">
        <v>208</v>
      </c>
      <c r="AY210" s="70" t="s">
        <v>286</v>
      </c>
      <c r="AZ210" s="71">
        <v>0</v>
      </c>
      <c r="BA210" s="71">
        <v>0</v>
      </c>
      <c r="BB210" s="71">
        <v>0</v>
      </c>
      <c r="BC210" s="71">
        <v>0</v>
      </c>
      <c r="BE210" s="70">
        <v>208</v>
      </c>
      <c r="BF210" s="70" t="s">
        <v>286</v>
      </c>
      <c r="BG210" s="71">
        <v>0</v>
      </c>
      <c r="BH210" s="71">
        <v>0</v>
      </c>
      <c r="BI210" s="71">
        <v>0</v>
      </c>
      <c r="BJ210" s="71">
        <v>0</v>
      </c>
      <c r="BL210" s="70">
        <v>208</v>
      </c>
      <c r="BM210" s="70" t="s">
        <v>286</v>
      </c>
      <c r="BN210" s="71">
        <v>0</v>
      </c>
      <c r="BO210" s="71">
        <v>0</v>
      </c>
      <c r="BP210" s="71">
        <v>0</v>
      </c>
      <c r="BQ210" s="71">
        <v>0</v>
      </c>
      <c r="BS210" s="70">
        <v>208</v>
      </c>
      <c r="BT210" s="70" t="s">
        <v>286</v>
      </c>
      <c r="BU210" s="71">
        <v>0</v>
      </c>
      <c r="BV210" s="71">
        <v>0</v>
      </c>
      <c r="BW210" s="71">
        <v>0</v>
      </c>
      <c r="BX210" s="71">
        <v>0</v>
      </c>
      <c r="BZ210" s="70">
        <v>208</v>
      </c>
      <c r="CA210" s="70" t="s">
        <v>286</v>
      </c>
      <c r="CB210" s="71">
        <v>0</v>
      </c>
      <c r="CC210" s="71">
        <v>0</v>
      </c>
      <c r="CD210" s="71">
        <v>0</v>
      </c>
      <c r="CE210" s="71">
        <v>0</v>
      </c>
      <c r="CG210" s="70">
        <v>208</v>
      </c>
      <c r="CH210" s="70" t="s">
        <v>286</v>
      </c>
      <c r="CI210" s="71">
        <v>0</v>
      </c>
      <c r="CJ210" s="71">
        <v>0</v>
      </c>
      <c r="CK210" s="71">
        <v>0</v>
      </c>
      <c r="CL210" s="71">
        <v>0</v>
      </c>
      <c r="CN210" s="70">
        <v>208</v>
      </c>
      <c r="CO210" s="70" t="s">
        <v>286</v>
      </c>
      <c r="CP210" s="71">
        <v>0</v>
      </c>
      <c r="CQ210" s="71">
        <v>0</v>
      </c>
      <c r="CR210" s="71">
        <v>0</v>
      </c>
      <c r="CS210" s="71">
        <v>0</v>
      </c>
      <c r="CU210" s="70">
        <v>208</v>
      </c>
      <c r="CV210" s="70" t="s">
        <v>286</v>
      </c>
      <c r="CW210" s="71">
        <v>0</v>
      </c>
      <c r="CX210" s="71">
        <v>0</v>
      </c>
      <c r="CY210" s="71">
        <v>0</v>
      </c>
      <c r="CZ210" s="71">
        <v>0</v>
      </c>
      <c r="DB210" s="70">
        <v>208</v>
      </c>
      <c r="DC210" s="70" t="s">
        <v>286</v>
      </c>
      <c r="DD210" s="71">
        <v>0</v>
      </c>
      <c r="DE210" s="71">
        <v>0</v>
      </c>
      <c r="DF210" s="71">
        <v>0</v>
      </c>
      <c r="DG210" s="71">
        <v>0</v>
      </c>
      <c r="DI210" s="70">
        <v>208</v>
      </c>
      <c r="DJ210" s="70" t="s">
        <v>286</v>
      </c>
      <c r="DK210" s="71">
        <v>0</v>
      </c>
      <c r="DL210" s="71">
        <v>0</v>
      </c>
      <c r="DM210" s="71">
        <v>0</v>
      </c>
      <c r="DN210" s="71">
        <v>0</v>
      </c>
      <c r="DP210" s="70">
        <v>208</v>
      </c>
      <c r="DQ210" s="70" t="s">
        <v>286</v>
      </c>
      <c r="DR210" s="71">
        <v>0</v>
      </c>
      <c r="DS210" s="71">
        <v>0</v>
      </c>
      <c r="DT210" s="71">
        <v>0</v>
      </c>
      <c r="DU210" s="71">
        <v>0</v>
      </c>
      <c r="DW210" s="70">
        <v>208</v>
      </c>
      <c r="DX210" s="70" t="s">
        <v>286</v>
      </c>
      <c r="DY210" s="71">
        <v>0</v>
      </c>
      <c r="DZ210" s="71">
        <v>0</v>
      </c>
      <c r="EA210" s="71">
        <v>0</v>
      </c>
      <c r="EB210" s="71">
        <v>0</v>
      </c>
    </row>
    <row r="211" spans="1:132" x14ac:dyDescent="0.35">
      <c r="A211" s="70">
        <v>209</v>
      </c>
      <c r="B211" s="70" t="s">
        <v>287</v>
      </c>
      <c r="C211" s="71">
        <v>0</v>
      </c>
      <c r="D211" s="71">
        <v>24153.318181036699</v>
      </c>
      <c r="E211" s="71">
        <v>167.86899395297601</v>
      </c>
      <c r="F211" s="71">
        <v>24321.1871749897</v>
      </c>
      <c r="H211" s="70">
        <v>209</v>
      </c>
      <c r="I211" s="70" t="s">
        <v>287</v>
      </c>
      <c r="J211" s="75">
        <v>0</v>
      </c>
      <c r="K211" s="71">
        <v>730213.32671028003</v>
      </c>
      <c r="L211" s="71">
        <v>3021.4827962811701</v>
      </c>
      <c r="M211" s="71">
        <v>733234.80950656196</v>
      </c>
      <c r="O211" s="70">
        <v>209</v>
      </c>
      <c r="P211" s="70" t="s">
        <v>287</v>
      </c>
      <c r="Q211" s="75">
        <v>0</v>
      </c>
      <c r="R211" s="71">
        <v>18386.473026212901</v>
      </c>
      <c r="S211" s="71">
        <v>5659.3881975565801</v>
      </c>
      <c r="T211" s="71">
        <v>24045.861223769502</v>
      </c>
      <c r="V211" s="70">
        <v>209</v>
      </c>
      <c r="W211" s="70" t="s">
        <v>287</v>
      </c>
      <c r="X211" s="71">
        <v>0</v>
      </c>
      <c r="Y211" s="71">
        <v>395263.405644582</v>
      </c>
      <c r="Z211" s="71">
        <v>1925.6432256605001</v>
      </c>
      <c r="AA211" s="71">
        <v>397189.04887024302</v>
      </c>
      <c r="AC211" s="70">
        <v>209</v>
      </c>
      <c r="AD211" s="70" t="s">
        <v>287</v>
      </c>
      <c r="AE211" s="71">
        <v>0</v>
      </c>
      <c r="AF211" s="71">
        <v>3186.5788881051299</v>
      </c>
      <c r="AG211" s="71">
        <v>1033.27787445587</v>
      </c>
      <c r="AH211" s="71">
        <v>4219.8567625610003</v>
      </c>
      <c r="AJ211" s="70">
        <v>209</v>
      </c>
      <c r="AK211" s="70" t="s">
        <v>287</v>
      </c>
      <c r="AL211" s="71">
        <v>0</v>
      </c>
      <c r="AM211" s="71">
        <v>4755.9925321787096</v>
      </c>
      <c r="AN211" s="71">
        <v>18.482144180433</v>
      </c>
      <c r="AO211" s="71">
        <v>4774.4746763591502</v>
      </c>
      <c r="AQ211" s="70">
        <v>209</v>
      </c>
      <c r="AR211" s="70" t="s">
        <v>287</v>
      </c>
      <c r="AS211" s="71">
        <v>0</v>
      </c>
      <c r="AT211" s="71">
        <v>106.656357828444</v>
      </c>
      <c r="AU211" s="71">
        <v>30.204044973970799</v>
      </c>
      <c r="AV211" s="71">
        <v>136.860402802415</v>
      </c>
      <c r="AX211" s="70">
        <v>209</v>
      </c>
      <c r="AY211" s="70" t="s">
        <v>287</v>
      </c>
      <c r="AZ211" s="71">
        <v>0</v>
      </c>
      <c r="BA211" s="71">
        <v>4755.9925321787096</v>
      </c>
      <c r="BB211" s="71">
        <v>18.482144180433</v>
      </c>
      <c r="BC211" s="71">
        <v>4774.4746763591502</v>
      </c>
      <c r="BE211" s="70">
        <v>209</v>
      </c>
      <c r="BF211" s="70" t="s">
        <v>287</v>
      </c>
      <c r="BG211" s="71">
        <v>0</v>
      </c>
      <c r="BH211" s="71">
        <v>106.656357828444</v>
      </c>
      <c r="BI211" s="71">
        <v>30.204044973970799</v>
      </c>
      <c r="BJ211" s="71">
        <v>136.860402802415</v>
      </c>
      <c r="BL211" s="70">
        <v>209</v>
      </c>
      <c r="BM211" s="70" t="s">
        <v>287</v>
      </c>
      <c r="BN211" s="71">
        <v>0</v>
      </c>
      <c r="BO211" s="71">
        <v>9684.7234478725204</v>
      </c>
      <c r="BP211" s="71">
        <v>37.635562692778898</v>
      </c>
      <c r="BQ211" s="71">
        <v>9722.3590105653002</v>
      </c>
      <c r="BS211" s="70">
        <v>209</v>
      </c>
      <c r="BT211" s="70" t="s">
        <v>287</v>
      </c>
      <c r="BU211" s="71">
        <v>0</v>
      </c>
      <c r="BV211" s="71">
        <v>285.29521253153899</v>
      </c>
      <c r="BW211" s="71">
        <v>48.908129131894398</v>
      </c>
      <c r="BX211" s="71">
        <v>334.20334166343298</v>
      </c>
      <c r="BZ211" s="70">
        <v>209</v>
      </c>
      <c r="CA211" s="70" t="s">
        <v>287</v>
      </c>
      <c r="CB211" s="71">
        <v>0</v>
      </c>
      <c r="CC211" s="71">
        <v>17689.566196776101</v>
      </c>
      <c r="CD211" s="71">
        <v>75.196817696234206</v>
      </c>
      <c r="CE211" s="71">
        <v>17764.763014472301</v>
      </c>
      <c r="CG211" s="70">
        <v>209</v>
      </c>
      <c r="CH211" s="70" t="s">
        <v>287</v>
      </c>
      <c r="CI211" s="71">
        <v>0</v>
      </c>
      <c r="CJ211" s="71">
        <v>579.30104685650895</v>
      </c>
      <c r="CK211" s="71">
        <v>155.305850628077</v>
      </c>
      <c r="CL211" s="71">
        <v>734.60689748458606</v>
      </c>
      <c r="CN211" s="70">
        <v>209</v>
      </c>
      <c r="CO211" s="70" t="s">
        <v>287</v>
      </c>
      <c r="CP211" s="71">
        <v>0</v>
      </c>
      <c r="CQ211" s="71">
        <v>4011.5887682583598</v>
      </c>
      <c r="CR211" s="71">
        <v>15.589335245148501</v>
      </c>
      <c r="CS211" s="71">
        <v>4027.1781035035101</v>
      </c>
      <c r="CU211" s="70">
        <v>209</v>
      </c>
      <c r="CV211" s="70" t="s">
        <v>287</v>
      </c>
      <c r="CW211" s="71">
        <v>0</v>
      </c>
      <c r="CX211" s="71">
        <v>87.966491395252902</v>
      </c>
      <c r="CY211" s="71">
        <v>25.885329013367802</v>
      </c>
      <c r="CZ211" s="71">
        <v>113.85182040862099</v>
      </c>
      <c r="DB211" s="70">
        <v>209</v>
      </c>
      <c r="DC211" s="70" t="s">
        <v>287</v>
      </c>
      <c r="DD211" s="71">
        <v>0</v>
      </c>
      <c r="DE211" s="71">
        <v>13794.5850695878</v>
      </c>
      <c r="DF211" s="71">
        <v>71.112517354858397</v>
      </c>
      <c r="DG211" s="71">
        <v>13865.697586942701</v>
      </c>
      <c r="DI211" s="70">
        <v>209</v>
      </c>
      <c r="DJ211" s="70" t="s">
        <v>287</v>
      </c>
      <c r="DK211" s="71">
        <v>0</v>
      </c>
      <c r="DL211" s="71">
        <v>334.574798696068</v>
      </c>
      <c r="DM211" s="71">
        <v>94.4453248401868</v>
      </c>
      <c r="DN211" s="71">
        <v>429.02012353625503</v>
      </c>
      <c r="DP211" s="70">
        <v>209</v>
      </c>
      <c r="DQ211" s="70" t="s">
        <v>287</v>
      </c>
      <c r="DR211" s="71">
        <v>0</v>
      </c>
      <c r="DS211" s="71">
        <v>10931.3796056143</v>
      </c>
      <c r="DT211" s="71">
        <v>42.480162152284898</v>
      </c>
      <c r="DU211" s="71">
        <v>10973.8597677665</v>
      </c>
      <c r="DW211" s="70">
        <v>209</v>
      </c>
      <c r="DX211" s="70" t="s">
        <v>287</v>
      </c>
      <c r="DY211" s="71">
        <v>0</v>
      </c>
      <c r="DZ211" s="71">
        <v>312.588847401745</v>
      </c>
      <c r="EA211" s="71">
        <v>74.151317133505103</v>
      </c>
      <c r="EB211" s="71">
        <v>386.74016453525002</v>
      </c>
    </row>
    <row r="212" spans="1:132" x14ac:dyDescent="0.35">
      <c r="A212" s="70">
        <v>210</v>
      </c>
      <c r="B212" s="70" t="s">
        <v>288</v>
      </c>
      <c r="C212" s="71">
        <v>0</v>
      </c>
      <c r="D212" s="71">
        <v>2837.49635586571</v>
      </c>
      <c r="E212" s="71">
        <v>26.637900231224101</v>
      </c>
      <c r="F212" s="71">
        <v>2864.1342560969401</v>
      </c>
      <c r="H212" s="70">
        <v>210</v>
      </c>
      <c r="I212" s="70" t="s">
        <v>288</v>
      </c>
      <c r="J212" s="75">
        <v>0</v>
      </c>
      <c r="K212" s="71">
        <v>2360.6563084240202</v>
      </c>
      <c r="L212" s="71">
        <v>478.80766121641398</v>
      </c>
      <c r="M212" s="71">
        <v>2839.4639696404302</v>
      </c>
      <c r="O212" s="70">
        <v>210</v>
      </c>
      <c r="P212" s="70" t="s">
        <v>288</v>
      </c>
      <c r="Q212" s="75">
        <v>0</v>
      </c>
      <c r="R212" s="71">
        <v>603.87370044028</v>
      </c>
      <c r="S212" s="71">
        <v>894.11715504841197</v>
      </c>
      <c r="T212" s="71">
        <v>1497.9908554886899</v>
      </c>
      <c r="V212" s="70">
        <v>210</v>
      </c>
      <c r="W212" s="70" t="s">
        <v>288</v>
      </c>
      <c r="X212" s="71">
        <v>0</v>
      </c>
      <c r="Y212" s="71">
        <v>2804.6332919589099</v>
      </c>
      <c r="Z212" s="71">
        <v>305.46056006169698</v>
      </c>
      <c r="AA212" s="71">
        <v>3110.09385202061</v>
      </c>
      <c r="AC212" s="70">
        <v>210</v>
      </c>
      <c r="AD212" s="70" t="s">
        <v>288</v>
      </c>
      <c r="AE212" s="71">
        <v>0</v>
      </c>
      <c r="AF212" s="71">
        <v>150.154373047078</v>
      </c>
      <c r="AG212" s="71">
        <v>163.14402717497299</v>
      </c>
      <c r="AH212" s="71">
        <v>313.29840022205201</v>
      </c>
      <c r="AJ212" s="70">
        <v>210</v>
      </c>
      <c r="AK212" s="70" t="s">
        <v>288</v>
      </c>
      <c r="AL212" s="71">
        <v>0</v>
      </c>
      <c r="AM212" s="71">
        <v>11.8490876498527</v>
      </c>
      <c r="AN212" s="71">
        <v>2.92612501715853</v>
      </c>
      <c r="AO212" s="71">
        <v>14.7752126670112</v>
      </c>
      <c r="AQ212" s="70">
        <v>210</v>
      </c>
      <c r="AR212" s="70" t="s">
        <v>288</v>
      </c>
      <c r="AS212" s="71">
        <v>0</v>
      </c>
      <c r="AT212" s="71">
        <v>3.2443520713245402</v>
      </c>
      <c r="AU212" s="71">
        <v>4.7820416274286197</v>
      </c>
      <c r="AV212" s="71">
        <v>8.0263936987531608</v>
      </c>
      <c r="AX212" s="70">
        <v>210</v>
      </c>
      <c r="AY212" s="70" t="s">
        <v>288</v>
      </c>
      <c r="AZ212" s="71">
        <v>0</v>
      </c>
      <c r="BA212" s="71">
        <v>11.8490876498527</v>
      </c>
      <c r="BB212" s="71">
        <v>2.92612501715853</v>
      </c>
      <c r="BC212" s="71">
        <v>14.7752126670112</v>
      </c>
      <c r="BE212" s="70">
        <v>210</v>
      </c>
      <c r="BF212" s="70" t="s">
        <v>288</v>
      </c>
      <c r="BG212" s="71">
        <v>0</v>
      </c>
      <c r="BH212" s="71">
        <v>3.2443520713245402</v>
      </c>
      <c r="BI212" s="71">
        <v>4.7820416274286197</v>
      </c>
      <c r="BJ212" s="71">
        <v>8.0263936987531608</v>
      </c>
      <c r="BL212" s="70">
        <v>210</v>
      </c>
      <c r="BM212" s="70" t="s">
        <v>288</v>
      </c>
      <c r="BN212" s="71">
        <v>0</v>
      </c>
      <c r="BO212" s="71">
        <v>24.1285359936963</v>
      </c>
      <c r="BP212" s="71">
        <v>5.9585273469930602</v>
      </c>
      <c r="BQ212" s="71">
        <v>30.087063340689401</v>
      </c>
      <c r="BS212" s="70">
        <v>210</v>
      </c>
      <c r="BT212" s="70" t="s">
        <v>288</v>
      </c>
      <c r="BU212" s="71">
        <v>0</v>
      </c>
      <c r="BV212" s="71">
        <v>8.4170264699454496</v>
      </c>
      <c r="BW212" s="71">
        <v>7.7359840434195997</v>
      </c>
      <c r="BX212" s="71">
        <v>16.1530105133651</v>
      </c>
      <c r="BZ212" s="70">
        <v>210</v>
      </c>
      <c r="CA212" s="70" t="s">
        <v>288</v>
      </c>
      <c r="CB212" s="71">
        <v>0</v>
      </c>
      <c r="CC212" s="71">
        <v>63.080296283542502</v>
      </c>
      <c r="CD212" s="71">
        <v>11.9207834646429</v>
      </c>
      <c r="CE212" s="71">
        <v>75.001079748185404</v>
      </c>
      <c r="CG212" s="70">
        <v>210</v>
      </c>
      <c r="CH212" s="70" t="s">
        <v>288</v>
      </c>
      <c r="CI212" s="71">
        <v>0</v>
      </c>
      <c r="CJ212" s="71">
        <v>16.689837270074602</v>
      </c>
      <c r="CK212" s="71">
        <v>24.523515070482901</v>
      </c>
      <c r="CL212" s="71">
        <v>41.213352340557499</v>
      </c>
      <c r="CN212" s="70">
        <v>210</v>
      </c>
      <c r="CO212" s="70" t="s">
        <v>288</v>
      </c>
      <c r="CP212" s="71">
        <v>0</v>
      </c>
      <c r="CQ212" s="71">
        <v>9.9944788829352404</v>
      </c>
      <c r="CR212" s="71">
        <v>2.4681305056582201</v>
      </c>
      <c r="CS212" s="71">
        <v>12.462609388593499</v>
      </c>
      <c r="CU212" s="70">
        <v>210</v>
      </c>
      <c r="CV212" s="70" t="s">
        <v>288</v>
      </c>
      <c r="CW212" s="71">
        <v>0</v>
      </c>
      <c r="CX212" s="71">
        <v>2.6382070464998502</v>
      </c>
      <c r="CY212" s="71">
        <v>4.0972597880986097</v>
      </c>
      <c r="CZ212" s="71">
        <v>6.7354668345984603</v>
      </c>
      <c r="DB212" s="70">
        <v>210</v>
      </c>
      <c r="DC212" s="70" t="s">
        <v>288</v>
      </c>
      <c r="DD212" s="71">
        <v>0</v>
      </c>
      <c r="DE212" s="71">
        <v>88.0667948878407</v>
      </c>
      <c r="DF212" s="71">
        <v>11.294472717883</v>
      </c>
      <c r="DG212" s="71">
        <v>99.361267605723697</v>
      </c>
      <c r="DI212" s="70">
        <v>210</v>
      </c>
      <c r="DJ212" s="70" t="s">
        <v>288</v>
      </c>
      <c r="DK212" s="71">
        <v>0</v>
      </c>
      <c r="DL212" s="71">
        <v>9.9101429610357403</v>
      </c>
      <c r="DM212" s="71">
        <v>14.953444431469499</v>
      </c>
      <c r="DN212" s="71">
        <v>24.863587392505298</v>
      </c>
      <c r="DP212" s="70">
        <v>210</v>
      </c>
      <c r="DQ212" s="70" t="s">
        <v>288</v>
      </c>
      <c r="DR212" s="71">
        <v>0</v>
      </c>
      <c r="DS212" s="71">
        <v>27.234457204120002</v>
      </c>
      <c r="DT212" s="71">
        <v>6.7255327083937804</v>
      </c>
      <c r="DU212" s="71">
        <v>33.959989912513699</v>
      </c>
      <c r="DW212" s="70">
        <v>210</v>
      </c>
      <c r="DX212" s="70" t="s">
        <v>288</v>
      </c>
      <c r="DY212" s="71">
        <v>0</v>
      </c>
      <c r="DZ212" s="71">
        <v>9.7877794299032406</v>
      </c>
      <c r="EA212" s="71">
        <v>11.7316560546397</v>
      </c>
      <c r="EB212" s="71">
        <v>21.519435484542999</v>
      </c>
    </row>
    <row r="213" spans="1:132" x14ac:dyDescent="0.35">
      <c r="A213" s="70">
        <v>211</v>
      </c>
      <c r="B213" s="70" t="s">
        <v>289</v>
      </c>
      <c r="C213" s="71">
        <v>0</v>
      </c>
      <c r="D213" s="71">
        <v>0</v>
      </c>
      <c r="E213" s="71">
        <v>0</v>
      </c>
      <c r="F213" s="71">
        <v>0</v>
      </c>
      <c r="H213" s="70">
        <v>211</v>
      </c>
      <c r="I213" s="70" t="s">
        <v>289</v>
      </c>
      <c r="J213" s="75">
        <v>0</v>
      </c>
      <c r="K213" s="71">
        <v>0</v>
      </c>
      <c r="L213" s="71">
        <v>0</v>
      </c>
      <c r="M213" s="71">
        <v>0</v>
      </c>
      <c r="O213" s="70">
        <v>211</v>
      </c>
      <c r="P213" s="70" t="s">
        <v>289</v>
      </c>
      <c r="Q213" s="75">
        <v>0</v>
      </c>
      <c r="R213" s="71">
        <v>0</v>
      </c>
      <c r="S213" s="71">
        <v>0</v>
      </c>
      <c r="T213" s="71">
        <v>0</v>
      </c>
      <c r="V213" s="70">
        <v>211</v>
      </c>
      <c r="W213" s="70" t="s">
        <v>289</v>
      </c>
      <c r="X213" s="71">
        <v>0</v>
      </c>
      <c r="Y213" s="71">
        <v>0</v>
      </c>
      <c r="Z213" s="71">
        <v>0</v>
      </c>
      <c r="AA213" s="71">
        <v>0</v>
      </c>
      <c r="AC213" s="70">
        <v>211</v>
      </c>
      <c r="AD213" s="70" t="s">
        <v>289</v>
      </c>
      <c r="AE213" s="71">
        <v>0</v>
      </c>
      <c r="AF213" s="71">
        <v>0</v>
      </c>
      <c r="AG213" s="71">
        <v>0</v>
      </c>
      <c r="AH213" s="71">
        <v>0</v>
      </c>
      <c r="AJ213" s="70">
        <v>211</v>
      </c>
      <c r="AK213" s="70" t="s">
        <v>289</v>
      </c>
      <c r="AL213" s="71">
        <v>0</v>
      </c>
      <c r="AM213" s="71">
        <v>0</v>
      </c>
      <c r="AN213" s="71">
        <v>0</v>
      </c>
      <c r="AO213" s="71">
        <v>0</v>
      </c>
      <c r="AQ213" s="70">
        <v>211</v>
      </c>
      <c r="AR213" s="70" t="s">
        <v>289</v>
      </c>
      <c r="AS213" s="71">
        <v>0</v>
      </c>
      <c r="AT213" s="71">
        <v>0</v>
      </c>
      <c r="AU213" s="71">
        <v>0</v>
      </c>
      <c r="AV213" s="71">
        <v>0</v>
      </c>
      <c r="AX213" s="70">
        <v>211</v>
      </c>
      <c r="AY213" s="70" t="s">
        <v>289</v>
      </c>
      <c r="AZ213" s="71">
        <v>0</v>
      </c>
      <c r="BA213" s="71">
        <v>0</v>
      </c>
      <c r="BB213" s="71">
        <v>0</v>
      </c>
      <c r="BC213" s="71">
        <v>0</v>
      </c>
      <c r="BE213" s="70">
        <v>211</v>
      </c>
      <c r="BF213" s="70" t="s">
        <v>289</v>
      </c>
      <c r="BG213" s="71">
        <v>0</v>
      </c>
      <c r="BH213" s="71">
        <v>0</v>
      </c>
      <c r="BI213" s="71">
        <v>0</v>
      </c>
      <c r="BJ213" s="71">
        <v>0</v>
      </c>
      <c r="BL213" s="70">
        <v>211</v>
      </c>
      <c r="BM213" s="70" t="s">
        <v>289</v>
      </c>
      <c r="BN213" s="71">
        <v>0</v>
      </c>
      <c r="BO213" s="71">
        <v>0</v>
      </c>
      <c r="BP213" s="71">
        <v>0</v>
      </c>
      <c r="BQ213" s="71">
        <v>0</v>
      </c>
      <c r="BS213" s="70">
        <v>211</v>
      </c>
      <c r="BT213" s="70" t="s">
        <v>289</v>
      </c>
      <c r="BU213" s="71">
        <v>0</v>
      </c>
      <c r="BV213" s="71">
        <v>0</v>
      </c>
      <c r="BW213" s="71">
        <v>0</v>
      </c>
      <c r="BX213" s="71">
        <v>0</v>
      </c>
      <c r="BZ213" s="70">
        <v>211</v>
      </c>
      <c r="CA213" s="70" t="s">
        <v>289</v>
      </c>
      <c r="CB213" s="71">
        <v>0</v>
      </c>
      <c r="CC213" s="71">
        <v>0</v>
      </c>
      <c r="CD213" s="71">
        <v>0</v>
      </c>
      <c r="CE213" s="71">
        <v>0</v>
      </c>
      <c r="CG213" s="70">
        <v>211</v>
      </c>
      <c r="CH213" s="70" t="s">
        <v>289</v>
      </c>
      <c r="CI213" s="71">
        <v>0</v>
      </c>
      <c r="CJ213" s="71">
        <v>0</v>
      </c>
      <c r="CK213" s="71">
        <v>0</v>
      </c>
      <c r="CL213" s="71">
        <v>0</v>
      </c>
      <c r="CN213" s="70">
        <v>211</v>
      </c>
      <c r="CO213" s="70" t="s">
        <v>289</v>
      </c>
      <c r="CP213" s="71">
        <v>0</v>
      </c>
      <c r="CQ213" s="71">
        <v>0</v>
      </c>
      <c r="CR213" s="71">
        <v>0</v>
      </c>
      <c r="CS213" s="71">
        <v>0</v>
      </c>
      <c r="CU213" s="70">
        <v>211</v>
      </c>
      <c r="CV213" s="70" t="s">
        <v>289</v>
      </c>
      <c r="CW213" s="71">
        <v>0</v>
      </c>
      <c r="CX213" s="71">
        <v>0</v>
      </c>
      <c r="CY213" s="71">
        <v>0</v>
      </c>
      <c r="CZ213" s="71">
        <v>0</v>
      </c>
      <c r="DB213" s="70">
        <v>211</v>
      </c>
      <c r="DC213" s="70" t="s">
        <v>289</v>
      </c>
      <c r="DD213" s="71">
        <v>0</v>
      </c>
      <c r="DE213" s="71">
        <v>0</v>
      </c>
      <c r="DF213" s="71">
        <v>0</v>
      </c>
      <c r="DG213" s="71">
        <v>0</v>
      </c>
      <c r="DI213" s="70">
        <v>211</v>
      </c>
      <c r="DJ213" s="70" t="s">
        <v>289</v>
      </c>
      <c r="DK213" s="71">
        <v>0</v>
      </c>
      <c r="DL213" s="71">
        <v>0</v>
      </c>
      <c r="DM213" s="71">
        <v>0</v>
      </c>
      <c r="DN213" s="71">
        <v>0</v>
      </c>
      <c r="DP213" s="70">
        <v>211</v>
      </c>
      <c r="DQ213" s="70" t="s">
        <v>289</v>
      </c>
      <c r="DR213" s="71">
        <v>0</v>
      </c>
      <c r="DS213" s="71">
        <v>0</v>
      </c>
      <c r="DT213" s="71">
        <v>0</v>
      </c>
      <c r="DU213" s="71">
        <v>0</v>
      </c>
      <c r="DW213" s="70">
        <v>211</v>
      </c>
      <c r="DX213" s="70" t="s">
        <v>289</v>
      </c>
      <c r="DY213" s="71">
        <v>0</v>
      </c>
      <c r="DZ213" s="71">
        <v>0</v>
      </c>
      <c r="EA213" s="71">
        <v>0</v>
      </c>
      <c r="EB213" s="71">
        <v>0</v>
      </c>
    </row>
    <row r="214" spans="1:132" x14ac:dyDescent="0.35">
      <c r="A214" s="70">
        <v>212</v>
      </c>
      <c r="B214" s="70" t="s">
        <v>290</v>
      </c>
      <c r="C214" s="71">
        <v>0</v>
      </c>
      <c r="D214" s="71">
        <v>0</v>
      </c>
      <c r="E214" s="71">
        <v>0</v>
      </c>
      <c r="F214" s="71">
        <v>0</v>
      </c>
      <c r="H214" s="70">
        <v>212</v>
      </c>
      <c r="I214" s="70" t="s">
        <v>290</v>
      </c>
      <c r="J214" s="75">
        <v>0</v>
      </c>
      <c r="K214" s="71">
        <v>0</v>
      </c>
      <c r="L214" s="71">
        <v>0</v>
      </c>
      <c r="M214" s="71">
        <v>0</v>
      </c>
      <c r="O214" s="70">
        <v>212</v>
      </c>
      <c r="P214" s="70" t="s">
        <v>290</v>
      </c>
      <c r="Q214" s="75">
        <v>0</v>
      </c>
      <c r="R214" s="71">
        <v>0</v>
      </c>
      <c r="S214" s="71">
        <v>0</v>
      </c>
      <c r="T214" s="71">
        <v>0</v>
      </c>
      <c r="V214" s="70">
        <v>212</v>
      </c>
      <c r="W214" s="70" t="s">
        <v>290</v>
      </c>
      <c r="X214" s="71">
        <v>0</v>
      </c>
      <c r="Y214" s="71">
        <v>0</v>
      </c>
      <c r="Z214" s="71">
        <v>0</v>
      </c>
      <c r="AA214" s="71">
        <v>0</v>
      </c>
      <c r="AC214" s="70">
        <v>212</v>
      </c>
      <c r="AD214" s="70" t="s">
        <v>290</v>
      </c>
      <c r="AE214" s="71">
        <v>0</v>
      </c>
      <c r="AF214" s="71">
        <v>0</v>
      </c>
      <c r="AG214" s="71">
        <v>0</v>
      </c>
      <c r="AH214" s="71">
        <v>0</v>
      </c>
      <c r="AJ214" s="70">
        <v>212</v>
      </c>
      <c r="AK214" s="70" t="s">
        <v>290</v>
      </c>
      <c r="AL214" s="71">
        <v>0</v>
      </c>
      <c r="AM214" s="71">
        <v>0</v>
      </c>
      <c r="AN214" s="71">
        <v>0</v>
      </c>
      <c r="AO214" s="71">
        <v>0</v>
      </c>
      <c r="AQ214" s="70">
        <v>212</v>
      </c>
      <c r="AR214" s="70" t="s">
        <v>290</v>
      </c>
      <c r="AS214" s="71">
        <v>0</v>
      </c>
      <c r="AT214" s="71">
        <v>0</v>
      </c>
      <c r="AU214" s="71">
        <v>0</v>
      </c>
      <c r="AV214" s="71">
        <v>0</v>
      </c>
      <c r="AX214" s="70">
        <v>212</v>
      </c>
      <c r="AY214" s="70" t="s">
        <v>290</v>
      </c>
      <c r="AZ214" s="71">
        <v>0</v>
      </c>
      <c r="BA214" s="71">
        <v>0</v>
      </c>
      <c r="BB214" s="71">
        <v>0</v>
      </c>
      <c r="BC214" s="71">
        <v>0</v>
      </c>
      <c r="BE214" s="70">
        <v>212</v>
      </c>
      <c r="BF214" s="70" t="s">
        <v>290</v>
      </c>
      <c r="BG214" s="71">
        <v>0</v>
      </c>
      <c r="BH214" s="71">
        <v>0</v>
      </c>
      <c r="BI214" s="71">
        <v>0</v>
      </c>
      <c r="BJ214" s="71">
        <v>0</v>
      </c>
      <c r="BL214" s="70">
        <v>212</v>
      </c>
      <c r="BM214" s="70" t="s">
        <v>290</v>
      </c>
      <c r="BN214" s="71">
        <v>0</v>
      </c>
      <c r="BO214" s="71">
        <v>0</v>
      </c>
      <c r="BP214" s="71">
        <v>0</v>
      </c>
      <c r="BQ214" s="71">
        <v>0</v>
      </c>
      <c r="BS214" s="70">
        <v>212</v>
      </c>
      <c r="BT214" s="70" t="s">
        <v>290</v>
      </c>
      <c r="BU214" s="71">
        <v>0</v>
      </c>
      <c r="BV214" s="71">
        <v>0</v>
      </c>
      <c r="BW214" s="71">
        <v>0</v>
      </c>
      <c r="BX214" s="71">
        <v>0</v>
      </c>
      <c r="BZ214" s="70">
        <v>212</v>
      </c>
      <c r="CA214" s="70" t="s">
        <v>290</v>
      </c>
      <c r="CB214" s="71">
        <v>0</v>
      </c>
      <c r="CC214" s="71">
        <v>0</v>
      </c>
      <c r="CD214" s="71">
        <v>0</v>
      </c>
      <c r="CE214" s="71">
        <v>0</v>
      </c>
      <c r="CG214" s="70">
        <v>212</v>
      </c>
      <c r="CH214" s="70" t="s">
        <v>290</v>
      </c>
      <c r="CI214" s="71">
        <v>0</v>
      </c>
      <c r="CJ214" s="71">
        <v>0</v>
      </c>
      <c r="CK214" s="71">
        <v>0</v>
      </c>
      <c r="CL214" s="71">
        <v>0</v>
      </c>
      <c r="CN214" s="70">
        <v>212</v>
      </c>
      <c r="CO214" s="70" t="s">
        <v>290</v>
      </c>
      <c r="CP214" s="71">
        <v>0</v>
      </c>
      <c r="CQ214" s="71">
        <v>0</v>
      </c>
      <c r="CR214" s="71">
        <v>0</v>
      </c>
      <c r="CS214" s="71">
        <v>0</v>
      </c>
      <c r="CU214" s="70">
        <v>212</v>
      </c>
      <c r="CV214" s="70" t="s">
        <v>290</v>
      </c>
      <c r="CW214" s="71">
        <v>0</v>
      </c>
      <c r="CX214" s="71">
        <v>0</v>
      </c>
      <c r="CY214" s="71">
        <v>0</v>
      </c>
      <c r="CZ214" s="71">
        <v>0</v>
      </c>
      <c r="DB214" s="70">
        <v>212</v>
      </c>
      <c r="DC214" s="70" t="s">
        <v>290</v>
      </c>
      <c r="DD214" s="71">
        <v>0</v>
      </c>
      <c r="DE214" s="71">
        <v>0</v>
      </c>
      <c r="DF214" s="71">
        <v>0</v>
      </c>
      <c r="DG214" s="71">
        <v>0</v>
      </c>
      <c r="DI214" s="70">
        <v>212</v>
      </c>
      <c r="DJ214" s="70" t="s">
        <v>290</v>
      </c>
      <c r="DK214" s="71">
        <v>0</v>
      </c>
      <c r="DL214" s="71">
        <v>0</v>
      </c>
      <c r="DM214" s="71">
        <v>0</v>
      </c>
      <c r="DN214" s="71">
        <v>0</v>
      </c>
      <c r="DP214" s="70">
        <v>212</v>
      </c>
      <c r="DQ214" s="70" t="s">
        <v>290</v>
      </c>
      <c r="DR214" s="71">
        <v>0</v>
      </c>
      <c r="DS214" s="71">
        <v>0</v>
      </c>
      <c r="DT214" s="71">
        <v>0</v>
      </c>
      <c r="DU214" s="71">
        <v>0</v>
      </c>
      <c r="DW214" s="70">
        <v>212</v>
      </c>
      <c r="DX214" s="70" t="s">
        <v>290</v>
      </c>
      <c r="DY214" s="71">
        <v>0</v>
      </c>
      <c r="DZ214" s="71">
        <v>0</v>
      </c>
      <c r="EA214" s="71">
        <v>0</v>
      </c>
      <c r="EB214" s="71">
        <v>0</v>
      </c>
    </row>
    <row r="215" spans="1:132" x14ac:dyDescent="0.35">
      <c r="A215" s="70">
        <v>213</v>
      </c>
      <c r="B215" s="70" t="s">
        <v>291</v>
      </c>
      <c r="C215" s="71">
        <v>0</v>
      </c>
      <c r="D215" s="71">
        <v>1242.5364765049801</v>
      </c>
      <c r="E215" s="71">
        <v>256.54142597233903</v>
      </c>
      <c r="F215" s="71">
        <v>1499.0779024773201</v>
      </c>
      <c r="H215" s="70">
        <v>213</v>
      </c>
      <c r="I215" s="70" t="s">
        <v>291</v>
      </c>
      <c r="J215" s="75">
        <v>0</v>
      </c>
      <c r="K215" s="71">
        <v>241405.062030398</v>
      </c>
      <c r="L215" s="71">
        <v>4632.8682374312202</v>
      </c>
      <c r="M215" s="71">
        <v>246037.93026782901</v>
      </c>
      <c r="O215" s="70">
        <v>213</v>
      </c>
      <c r="P215" s="70" t="s">
        <v>291</v>
      </c>
      <c r="Q215" s="75">
        <v>0</v>
      </c>
      <c r="R215" s="71">
        <v>1786.91462604823</v>
      </c>
      <c r="S215" s="71">
        <v>8741.8089551206795</v>
      </c>
      <c r="T215" s="71">
        <v>10528.723581168901</v>
      </c>
      <c r="V215" s="70">
        <v>213</v>
      </c>
      <c r="W215" s="70" t="s">
        <v>291</v>
      </c>
      <c r="X215" s="71">
        <v>0</v>
      </c>
      <c r="Y215" s="71">
        <v>139556.06998815999</v>
      </c>
      <c r="Z215" s="71">
        <v>2945.31449009066</v>
      </c>
      <c r="AA215" s="71">
        <v>142501.38447824999</v>
      </c>
      <c r="AC215" s="70">
        <v>213</v>
      </c>
      <c r="AD215" s="70" t="s">
        <v>291</v>
      </c>
      <c r="AE215" s="71">
        <v>0</v>
      </c>
      <c r="AF215" s="71">
        <v>1055.85576663289</v>
      </c>
      <c r="AG215" s="71">
        <v>1598.4680042897401</v>
      </c>
      <c r="AH215" s="71">
        <v>2654.32377092262</v>
      </c>
      <c r="AJ215" s="70">
        <v>213</v>
      </c>
      <c r="AK215" s="70" t="s">
        <v>291</v>
      </c>
      <c r="AL215" s="71">
        <v>0</v>
      </c>
      <c r="AM215" s="71">
        <v>1219.6917162297</v>
      </c>
      <c r="AN215" s="71">
        <v>28.402725768197499</v>
      </c>
      <c r="AO215" s="71">
        <v>1248.0944419979</v>
      </c>
      <c r="AQ215" s="70">
        <v>213</v>
      </c>
      <c r="AR215" s="70" t="s">
        <v>291</v>
      </c>
      <c r="AS215" s="71">
        <v>0</v>
      </c>
      <c r="AT215" s="71">
        <v>5.5302344647844102</v>
      </c>
      <c r="AU215" s="71">
        <v>46.414527095704997</v>
      </c>
      <c r="AV215" s="71">
        <v>51.944761560489397</v>
      </c>
      <c r="AX215" s="70">
        <v>213</v>
      </c>
      <c r="AY215" s="70" t="s">
        <v>291</v>
      </c>
      <c r="AZ215" s="71">
        <v>0</v>
      </c>
      <c r="BA215" s="71">
        <v>1219.6917162297</v>
      </c>
      <c r="BB215" s="71">
        <v>28.402725768197499</v>
      </c>
      <c r="BC215" s="71">
        <v>1248.0944419979</v>
      </c>
      <c r="BE215" s="70">
        <v>213</v>
      </c>
      <c r="BF215" s="70" t="s">
        <v>291</v>
      </c>
      <c r="BG215" s="71">
        <v>0</v>
      </c>
      <c r="BH215" s="71">
        <v>5.5302344647844102</v>
      </c>
      <c r="BI215" s="71">
        <v>46.414527095704997</v>
      </c>
      <c r="BJ215" s="71">
        <v>51.944761560489397</v>
      </c>
      <c r="BL215" s="70">
        <v>213</v>
      </c>
      <c r="BM215" s="70" t="s">
        <v>291</v>
      </c>
      <c r="BN215" s="71">
        <v>0</v>
      </c>
      <c r="BO215" s="71">
        <v>2483.6828240212599</v>
      </c>
      <c r="BP215" s="71">
        <v>57.837042924191699</v>
      </c>
      <c r="BQ215" s="71">
        <v>2541.5198669454599</v>
      </c>
      <c r="BS215" s="70">
        <v>213</v>
      </c>
      <c r="BT215" s="70" t="s">
        <v>291</v>
      </c>
      <c r="BU215" s="71">
        <v>0</v>
      </c>
      <c r="BV215" s="71">
        <v>12.703407145067599</v>
      </c>
      <c r="BW215" s="71">
        <v>75.3315626117259</v>
      </c>
      <c r="BX215" s="71">
        <v>88.034969756793501</v>
      </c>
      <c r="BZ215" s="70">
        <v>213</v>
      </c>
      <c r="CA215" s="70" t="s">
        <v>291</v>
      </c>
      <c r="CB215" s="71">
        <v>0</v>
      </c>
      <c r="CC215" s="71">
        <v>6437.36772377335</v>
      </c>
      <c r="CD215" s="71">
        <v>115.193242010544</v>
      </c>
      <c r="CE215" s="71">
        <v>6552.5609657838904</v>
      </c>
      <c r="CG215" s="70">
        <v>213</v>
      </c>
      <c r="CH215" s="70" t="s">
        <v>291</v>
      </c>
      <c r="CI215" s="71">
        <v>0</v>
      </c>
      <c r="CJ215" s="71">
        <v>211.40685193938401</v>
      </c>
      <c r="CK215" s="71">
        <v>240.201623355176</v>
      </c>
      <c r="CL215" s="71">
        <v>451.60847529455998</v>
      </c>
      <c r="CN215" s="70">
        <v>213</v>
      </c>
      <c r="CO215" s="70" t="s">
        <v>291</v>
      </c>
      <c r="CP215" s="71">
        <v>0</v>
      </c>
      <c r="CQ215" s="71">
        <v>1028.7866426323901</v>
      </c>
      <c r="CR215" s="71">
        <v>23.957156136960499</v>
      </c>
      <c r="CS215" s="71">
        <v>1052.74379876935</v>
      </c>
      <c r="CU215" s="70">
        <v>213</v>
      </c>
      <c r="CV215" s="70" t="s">
        <v>291</v>
      </c>
      <c r="CW215" s="71">
        <v>0</v>
      </c>
      <c r="CX215" s="71">
        <v>4.4493606031300104</v>
      </c>
      <c r="CY215" s="71">
        <v>39.802172375055797</v>
      </c>
      <c r="CZ215" s="71">
        <v>44.2515329781858</v>
      </c>
      <c r="DB215" s="70">
        <v>213</v>
      </c>
      <c r="DC215" s="70" t="s">
        <v>291</v>
      </c>
      <c r="DD215" s="71">
        <v>0</v>
      </c>
      <c r="DE215" s="71">
        <v>693.46427931400297</v>
      </c>
      <c r="DF215" s="71">
        <v>108.435698545815</v>
      </c>
      <c r="DG215" s="71">
        <v>801.89997785981802</v>
      </c>
      <c r="DI215" s="70">
        <v>213</v>
      </c>
      <c r="DJ215" s="70" t="s">
        <v>291</v>
      </c>
      <c r="DK215" s="71">
        <v>0</v>
      </c>
      <c r="DL215" s="71">
        <v>16.866527913002599</v>
      </c>
      <c r="DM215" s="71">
        <v>145.12382891129599</v>
      </c>
      <c r="DN215" s="71">
        <v>161.990356824298</v>
      </c>
      <c r="DP215" s="70">
        <v>213</v>
      </c>
      <c r="DQ215" s="70" t="s">
        <v>291</v>
      </c>
      <c r="DR215" s="71">
        <v>0</v>
      </c>
      <c r="DS215" s="71">
        <v>2803.3923648366699</v>
      </c>
      <c r="DT215" s="71">
        <v>65.282057342528702</v>
      </c>
      <c r="DU215" s="71">
        <v>2868.6744221792001</v>
      </c>
      <c r="DW215" s="70">
        <v>213</v>
      </c>
      <c r="DX215" s="70" t="s">
        <v>291</v>
      </c>
      <c r="DY215" s="71">
        <v>0</v>
      </c>
      <c r="DZ215" s="71">
        <v>37.419356278268097</v>
      </c>
      <c r="EA215" s="71">
        <v>114.14509227628</v>
      </c>
      <c r="EB215" s="71">
        <v>151.56444855454799</v>
      </c>
    </row>
    <row r="216" spans="1:132" x14ac:dyDescent="0.35">
      <c r="A216" s="70">
        <v>214</v>
      </c>
      <c r="B216" s="70" t="s">
        <v>292</v>
      </c>
      <c r="C216" s="71">
        <v>0</v>
      </c>
      <c r="D216" s="71">
        <v>0</v>
      </c>
      <c r="E216" s="71">
        <v>0</v>
      </c>
      <c r="F216" s="71">
        <v>0</v>
      </c>
      <c r="H216" s="70">
        <v>214</v>
      </c>
      <c r="I216" s="70" t="s">
        <v>292</v>
      </c>
      <c r="J216" s="75">
        <v>0</v>
      </c>
      <c r="K216" s="71">
        <v>0</v>
      </c>
      <c r="L216" s="71">
        <v>0</v>
      </c>
      <c r="M216" s="71">
        <v>0</v>
      </c>
      <c r="O216" s="70">
        <v>214</v>
      </c>
      <c r="P216" s="70" t="s">
        <v>292</v>
      </c>
      <c r="Q216" s="75">
        <v>0</v>
      </c>
      <c r="R216" s="71">
        <v>0</v>
      </c>
      <c r="S216" s="71">
        <v>0</v>
      </c>
      <c r="T216" s="71">
        <v>0</v>
      </c>
      <c r="V216" s="70">
        <v>214</v>
      </c>
      <c r="W216" s="70" t="s">
        <v>292</v>
      </c>
      <c r="X216" s="71">
        <v>0</v>
      </c>
      <c r="Y216" s="71">
        <v>0</v>
      </c>
      <c r="Z216" s="71">
        <v>0</v>
      </c>
      <c r="AA216" s="71">
        <v>0</v>
      </c>
      <c r="AC216" s="70">
        <v>214</v>
      </c>
      <c r="AD216" s="70" t="s">
        <v>292</v>
      </c>
      <c r="AE216" s="71">
        <v>0</v>
      </c>
      <c r="AF216" s="71">
        <v>0</v>
      </c>
      <c r="AG216" s="71">
        <v>0</v>
      </c>
      <c r="AH216" s="71">
        <v>0</v>
      </c>
      <c r="AJ216" s="70">
        <v>214</v>
      </c>
      <c r="AK216" s="70" t="s">
        <v>292</v>
      </c>
      <c r="AL216" s="71">
        <v>0</v>
      </c>
      <c r="AM216" s="71">
        <v>0</v>
      </c>
      <c r="AN216" s="71">
        <v>0</v>
      </c>
      <c r="AO216" s="71">
        <v>0</v>
      </c>
      <c r="AQ216" s="70">
        <v>214</v>
      </c>
      <c r="AR216" s="70" t="s">
        <v>292</v>
      </c>
      <c r="AS216" s="71">
        <v>0</v>
      </c>
      <c r="AT216" s="71">
        <v>0</v>
      </c>
      <c r="AU216" s="71">
        <v>0</v>
      </c>
      <c r="AV216" s="71">
        <v>0</v>
      </c>
      <c r="AX216" s="70">
        <v>214</v>
      </c>
      <c r="AY216" s="70" t="s">
        <v>292</v>
      </c>
      <c r="AZ216" s="71">
        <v>0</v>
      </c>
      <c r="BA216" s="71">
        <v>0</v>
      </c>
      <c r="BB216" s="71">
        <v>0</v>
      </c>
      <c r="BC216" s="71">
        <v>0</v>
      </c>
      <c r="BE216" s="70">
        <v>214</v>
      </c>
      <c r="BF216" s="70" t="s">
        <v>292</v>
      </c>
      <c r="BG216" s="71">
        <v>0</v>
      </c>
      <c r="BH216" s="71">
        <v>0</v>
      </c>
      <c r="BI216" s="71">
        <v>0</v>
      </c>
      <c r="BJ216" s="71">
        <v>0</v>
      </c>
      <c r="BL216" s="70">
        <v>214</v>
      </c>
      <c r="BM216" s="70" t="s">
        <v>292</v>
      </c>
      <c r="BN216" s="71">
        <v>0</v>
      </c>
      <c r="BO216" s="71">
        <v>0</v>
      </c>
      <c r="BP216" s="71">
        <v>0</v>
      </c>
      <c r="BQ216" s="71">
        <v>0</v>
      </c>
      <c r="BS216" s="70">
        <v>214</v>
      </c>
      <c r="BT216" s="70" t="s">
        <v>292</v>
      </c>
      <c r="BU216" s="71">
        <v>0</v>
      </c>
      <c r="BV216" s="71">
        <v>0</v>
      </c>
      <c r="BW216" s="71">
        <v>0</v>
      </c>
      <c r="BX216" s="71">
        <v>0</v>
      </c>
      <c r="BZ216" s="70">
        <v>214</v>
      </c>
      <c r="CA216" s="70" t="s">
        <v>292</v>
      </c>
      <c r="CB216" s="71">
        <v>0</v>
      </c>
      <c r="CC216" s="71">
        <v>0</v>
      </c>
      <c r="CD216" s="71">
        <v>0</v>
      </c>
      <c r="CE216" s="71">
        <v>0</v>
      </c>
      <c r="CG216" s="70">
        <v>214</v>
      </c>
      <c r="CH216" s="70" t="s">
        <v>292</v>
      </c>
      <c r="CI216" s="71">
        <v>0</v>
      </c>
      <c r="CJ216" s="71">
        <v>0</v>
      </c>
      <c r="CK216" s="71">
        <v>0</v>
      </c>
      <c r="CL216" s="71">
        <v>0</v>
      </c>
      <c r="CN216" s="70">
        <v>214</v>
      </c>
      <c r="CO216" s="70" t="s">
        <v>292</v>
      </c>
      <c r="CP216" s="71">
        <v>0</v>
      </c>
      <c r="CQ216" s="71">
        <v>0</v>
      </c>
      <c r="CR216" s="71">
        <v>0</v>
      </c>
      <c r="CS216" s="71">
        <v>0</v>
      </c>
      <c r="CU216" s="70">
        <v>214</v>
      </c>
      <c r="CV216" s="70" t="s">
        <v>292</v>
      </c>
      <c r="CW216" s="71">
        <v>0</v>
      </c>
      <c r="CX216" s="71">
        <v>0</v>
      </c>
      <c r="CY216" s="71">
        <v>0</v>
      </c>
      <c r="CZ216" s="71">
        <v>0</v>
      </c>
      <c r="DB216" s="70">
        <v>214</v>
      </c>
      <c r="DC216" s="70" t="s">
        <v>292</v>
      </c>
      <c r="DD216" s="71">
        <v>0</v>
      </c>
      <c r="DE216" s="71">
        <v>0</v>
      </c>
      <c r="DF216" s="71">
        <v>0</v>
      </c>
      <c r="DG216" s="71">
        <v>0</v>
      </c>
      <c r="DI216" s="70">
        <v>214</v>
      </c>
      <c r="DJ216" s="70" t="s">
        <v>292</v>
      </c>
      <c r="DK216" s="71">
        <v>0</v>
      </c>
      <c r="DL216" s="71">
        <v>0</v>
      </c>
      <c r="DM216" s="71">
        <v>0</v>
      </c>
      <c r="DN216" s="71">
        <v>0</v>
      </c>
      <c r="DP216" s="70">
        <v>214</v>
      </c>
      <c r="DQ216" s="70" t="s">
        <v>292</v>
      </c>
      <c r="DR216" s="71">
        <v>0</v>
      </c>
      <c r="DS216" s="71">
        <v>0</v>
      </c>
      <c r="DT216" s="71">
        <v>0</v>
      </c>
      <c r="DU216" s="71">
        <v>0</v>
      </c>
      <c r="DW216" s="70">
        <v>214</v>
      </c>
      <c r="DX216" s="70" t="s">
        <v>292</v>
      </c>
      <c r="DY216" s="71">
        <v>0</v>
      </c>
      <c r="DZ216" s="71">
        <v>0</v>
      </c>
      <c r="EA216" s="71">
        <v>0</v>
      </c>
      <c r="EB216" s="71">
        <v>0</v>
      </c>
    </row>
    <row r="217" spans="1:132" x14ac:dyDescent="0.35">
      <c r="A217" s="70">
        <v>215</v>
      </c>
      <c r="B217" s="70" t="s">
        <v>293</v>
      </c>
      <c r="C217" s="71">
        <v>0</v>
      </c>
      <c r="D217" s="71">
        <v>0</v>
      </c>
      <c r="E217" s="71">
        <v>0</v>
      </c>
      <c r="F217" s="71">
        <v>0</v>
      </c>
      <c r="H217" s="70">
        <v>215</v>
      </c>
      <c r="I217" s="70" t="s">
        <v>293</v>
      </c>
      <c r="J217" s="75">
        <v>0</v>
      </c>
      <c r="K217" s="71">
        <v>0</v>
      </c>
      <c r="L217" s="71">
        <v>0</v>
      </c>
      <c r="M217" s="71">
        <v>0</v>
      </c>
      <c r="O217" s="70">
        <v>215</v>
      </c>
      <c r="P217" s="70" t="s">
        <v>293</v>
      </c>
      <c r="Q217" s="75">
        <v>0</v>
      </c>
      <c r="R217" s="71">
        <v>0</v>
      </c>
      <c r="S217" s="71">
        <v>0</v>
      </c>
      <c r="T217" s="71">
        <v>0</v>
      </c>
      <c r="V217" s="70">
        <v>215</v>
      </c>
      <c r="W217" s="70" t="s">
        <v>293</v>
      </c>
      <c r="X217" s="71">
        <v>0</v>
      </c>
      <c r="Y217" s="71">
        <v>0</v>
      </c>
      <c r="Z217" s="71">
        <v>0</v>
      </c>
      <c r="AA217" s="71">
        <v>0</v>
      </c>
      <c r="AC217" s="70">
        <v>215</v>
      </c>
      <c r="AD217" s="70" t="s">
        <v>293</v>
      </c>
      <c r="AE217" s="71">
        <v>0</v>
      </c>
      <c r="AF217" s="71">
        <v>0</v>
      </c>
      <c r="AG217" s="71">
        <v>0</v>
      </c>
      <c r="AH217" s="71">
        <v>0</v>
      </c>
      <c r="AJ217" s="70">
        <v>215</v>
      </c>
      <c r="AK217" s="70" t="s">
        <v>293</v>
      </c>
      <c r="AL217" s="71">
        <v>0</v>
      </c>
      <c r="AM217" s="71">
        <v>0</v>
      </c>
      <c r="AN217" s="71">
        <v>0</v>
      </c>
      <c r="AO217" s="71">
        <v>0</v>
      </c>
      <c r="AQ217" s="70">
        <v>215</v>
      </c>
      <c r="AR217" s="70" t="s">
        <v>293</v>
      </c>
      <c r="AS217" s="71">
        <v>0</v>
      </c>
      <c r="AT217" s="71">
        <v>0</v>
      </c>
      <c r="AU217" s="71">
        <v>0</v>
      </c>
      <c r="AV217" s="71">
        <v>0</v>
      </c>
      <c r="AX217" s="70">
        <v>215</v>
      </c>
      <c r="AY217" s="70" t="s">
        <v>293</v>
      </c>
      <c r="AZ217" s="71">
        <v>0</v>
      </c>
      <c r="BA217" s="71">
        <v>0</v>
      </c>
      <c r="BB217" s="71">
        <v>0</v>
      </c>
      <c r="BC217" s="71">
        <v>0</v>
      </c>
      <c r="BE217" s="70">
        <v>215</v>
      </c>
      <c r="BF217" s="70" t="s">
        <v>293</v>
      </c>
      <c r="BG217" s="71">
        <v>0</v>
      </c>
      <c r="BH217" s="71">
        <v>0</v>
      </c>
      <c r="BI217" s="71">
        <v>0</v>
      </c>
      <c r="BJ217" s="71">
        <v>0</v>
      </c>
      <c r="BL217" s="70">
        <v>215</v>
      </c>
      <c r="BM217" s="70" t="s">
        <v>293</v>
      </c>
      <c r="BN217" s="71">
        <v>0</v>
      </c>
      <c r="BO217" s="71">
        <v>0</v>
      </c>
      <c r="BP217" s="71">
        <v>0</v>
      </c>
      <c r="BQ217" s="71">
        <v>0</v>
      </c>
      <c r="BS217" s="70">
        <v>215</v>
      </c>
      <c r="BT217" s="70" t="s">
        <v>293</v>
      </c>
      <c r="BU217" s="71">
        <v>0</v>
      </c>
      <c r="BV217" s="71">
        <v>0</v>
      </c>
      <c r="BW217" s="71">
        <v>0</v>
      </c>
      <c r="BX217" s="71">
        <v>0</v>
      </c>
      <c r="BZ217" s="70">
        <v>215</v>
      </c>
      <c r="CA217" s="70" t="s">
        <v>293</v>
      </c>
      <c r="CB217" s="71">
        <v>0</v>
      </c>
      <c r="CC217" s="71">
        <v>0</v>
      </c>
      <c r="CD217" s="71">
        <v>0</v>
      </c>
      <c r="CE217" s="71">
        <v>0</v>
      </c>
      <c r="CG217" s="70">
        <v>215</v>
      </c>
      <c r="CH217" s="70" t="s">
        <v>293</v>
      </c>
      <c r="CI217" s="71">
        <v>0</v>
      </c>
      <c r="CJ217" s="71">
        <v>0</v>
      </c>
      <c r="CK217" s="71">
        <v>0</v>
      </c>
      <c r="CL217" s="71">
        <v>0</v>
      </c>
      <c r="CN217" s="70">
        <v>215</v>
      </c>
      <c r="CO217" s="70" t="s">
        <v>293</v>
      </c>
      <c r="CP217" s="71">
        <v>0</v>
      </c>
      <c r="CQ217" s="71">
        <v>0</v>
      </c>
      <c r="CR217" s="71">
        <v>0</v>
      </c>
      <c r="CS217" s="71">
        <v>0</v>
      </c>
      <c r="CU217" s="70">
        <v>215</v>
      </c>
      <c r="CV217" s="70" t="s">
        <v>293</v>
      </c>
      <c r="CW217" s="71">
        <v>0</v>
      </c>
      <c r="CX217" s="71">
        <v>0</v>
      </c>
      <c r="CY217" s="71">
        <v>0</v>
      </c>
      <c r="CZ217" s="71">
        <v>0</v>
      </c>
      <c r="DB217" s="70">
        <v>215</v>
      </c>
      <c r="DC217" s="70" t="s">
        <v>293</v>
      </c>
      <c r="DD217" s="71">
        <v>0</v>
      </c>
      <c r="DE217" s="71">
        <v>0</v>
      </c>
      <c r="DF217" s="71">
        <v>0</v>
      </c>
      <c r="DG217" s="71">
        <v>0</v>
      </c>
      <c r="DI217" s="70">
        <v>215</v>
      </c>
      <c r="DJ217" s="70" t="s">
        <v>293</v>
      </c>
      <c r="DK217" s="71">
        <v>0</v>
      </c>
      <c r="DL217" s="71">
        <v>0</v>
      </c>
      <c r="DM217" s="71">
        <v>0</v>
      </c>
      <c r="DN217" s="71">
        <v>0</v>
      </c>
      <c r="DP217" s="70">
        <v>215</v>
      </c>
      <c r="DQ217" s="70" t="s">
        <v>293</v>
      </c>
      <c r="DR217" s="71">
        <v>0</v>
      </c>
      <c r="DS217" s="71">
        <v>0</v>
      </c>
      <c r="DT217" s="71">
        <v>0</v>
      </c>
      <c r="DU217" s="71">
        <v>0</v>
      </c>
      <c r="DW217" s="70">
        <v>215</v>
      </c>
      <c r="DX217" s="70" t="s">
        <v>293</v>
      </c>
      <c r="DY217" s="71">
        <v>0</v>
      </c>
      <c r="DZ217" s="71">
        <v>0</v>
      </c>
      <c r="EA217" s="71">
        <v>0</v>
      </c>
      <c r="EB217" s="71">
        <v>0</v>
      </c>
    </row>
    <row r="218" spans="1:132" x14ac:dyDescent="0.35">
      <c r="A218" s="70">
        <v>216</v>
      </c>
      <c r="B218" s="70" t="s">
        <v>294</v>
      </c>
      <c r="C218" s="71">
        <v>0</v>
      </c>
      <c r="D218" s="71">
        <v>0</v>
      </c>
      <c r="E218" s="71">
        <v>0</v>
      </c>
      <c r="F218" s="71">
        <v>0</v>
      </c>
      <c r="H218" s="70">
        <v>216</v>
      </c>
      <c r="I218" s="70" t="s">
        <v>294</v>
      </c>
      <c r="J218" s="75">
        <v>0</v>
      </c>
      <c r="K218" s="71">
        <v>0</v>
      </c>
      <c r="L218" s="71">
        <v>0</v>
      </c>
      <c r="M218" s="71">
        <v>0</v>
      </c>
      <c r="O218" s="70">
        <v>216</v>
      </c>
      <c r="P218" s="70" t="s">
        <v>294</v>
      </c>
      <c r="Q218" s="75">
        <v>0</v>
      </c>
      <c r="R218" s="71">
        <v>0</v>
      </c>
      <c r="S218" s="71">
        <v>0</v>
      </c>
      <c r="T218" s="71">
        <v>0</v>
      </c>
      <c r="V218" s="70">
        <v>216</v>
      </c>
      <c r="W218" s="70" t="s">
        <v>294</v>
      </c>
      <c r="X218" s="71">
        <v>0</v>
      </c>
      <c r="Y218" s="71">
        <v>0</v>
      </c>
      <c r="Z218" s="71">
        <v>0</v>
      </c>
      <c r="AA218" s="71">
        <v>0</v>
      </c>
      <c r="AC218" s="70">
        <v>216</v>
      </c>
      <c r="AD218" s="70" t="s">
        <v>294</v>
      </c>
      <c r="AE218" s="71">
        <v>0</v>
      </c>
      <c r="AF218" s="71">
        <v>0</v>
      </c>
      <c r="AG218" s="71">
        <v>0</v>
      </c>
      <c r="AH218" s="71">
        <v>0</v>
      </c>
      <c r="AJ218" s="70">
        <v>216</v>
      </c>
      <c r="AK218" s="70" t="s">
        <v>294</v>
      </c>
      <c r="AL218" s="71">
        <v>0</v>
      </c>
      <c r="AM218" s="71">
        <v>0</v>
      </c>
      <c r="AN218" s="71">
        <v>0</v>
      </c>
      <c r="AO218" s="71">
        <v>0</v>
      </c>
      <c r="AQ218" s="70">
        <v>216</v>
      </c>
      <c r="AR218" s="70" t="s">
        <v>294</v>
      </c>
      <c r="AS218" s="71">
        <v>0</v>
      </c>
      <c r="AT218" s="71">
        <v>0</v>
      </c>
      <c r="AU218" s="71">
        <v>0</v>
      </c>
      <c r="AV218" s="71">
        <v>0</v>
      </c>
      <c r="AX218" s="70">
        <v>216</v>
      </c>
      <c r="AY218" s="70" t="s">
        <v>294</v>
      </c>
      <c r="AZ218" s="71">
        <v>0</v>
      </c>
      <c r="BA218" s="71">
        <v>0</v>
      </c>
      <c r="BB218" s="71">
        <v>0</v>
      </c>
      <c r="BC218" s="71">
        <v>0</v>
      </c>
      <c r="BE218" s="70">
        <v>216</v>
      </c>
      <c r="BF218" s="70" t="s">
        <v>294</v>
      </c>
      <c r="BG218" s="71">
        <v>0</v>
      </c>
      <c r="BH218" s="71">
        <v>0</v>
      </c>
      <c r="BI218" s="71">
        <v>0</v>
      </c>
      <c r="BJ218" s="71">
        <v>0</v>
      </c>
      <c r="BL218" s="70">
        <v>216</v>
      </c>
      <c r="BM218" s="70" t="s">
        <v>294</v>
      </c>
      <c r="BN218" s="71">
        <v>0</v>
      </c>
      <c r="BO218" s="71">
        <v>0</v>
      </c>
      <c r="BP218" s="71">
        <v>0</v>
      </c>
      <c r="BQ218" s="71">
        <v>0</v>
      </c>
      <c r="BS218" s="70">
        <v>216</v>
      </c>
      <c r="BT218" s="70" t="s">
        <v>294</v>
      </c>
      <c r="BU218" s="71">
        <v>0</v>
      </c>
      <c r="BV218" s="71">
        <v>0</v>
      </c>
      <c r="BW218" s="71">
        <v>0</v>
      </c>
      <c r="BX218" s="71">
        <v>0</v>
      </c>
      <c r="BZ218" s="70">
        <v>216</v>
      </c>
      <c r="CA218" s="70" t="s">
        <v>294</v>
      </c>
      <c r="CB218" s="71">
        <v>0</v>
      </c>
      <c r="CC218" s="71">
        <v>0</v>
      </c>
      <c r="CD218" s="71">
        <v>0</v>
      </c>
      <c r="CE218" s="71">
        <v>0</v>
      </c>
      <c r="CG218" s="70">
        <v>216</v>
      </c>
      <c r="CH218" s="70" t="s">
        <v>294</v>
      </c>
      <c r="CI218" s="71">
        <v>0</v>
      </c>
      <c r="CJ218" s="71">
        <v>0</v>
      </c>
      <c r="CK218" s="71">
        <v>0</v>
      </c>
      <c r="CL218" s="71">
        <v>0</v>
      </c>
      <c r="CN218" s="70">
        <v>216</v>
      </c>
      <c r="CO218" s="70" t="s">
        <v>294</v>
      </c>
      <c r="CP218" s="71">
        <v>0</v>
      </c>
      <c r="CQ218" s="71">
        <v>0</v>
      </c>
      <c r="CR218" s="71">
        <v>0</v>
      </c>
      <c r="CS218" s="71">
        <v>0</v>
      </c>
      <c r="CU218" s="70">
        <v>216</v>
      </c>
      <c r="CV218" s="70" t="s">
        <v>294</v>
      </c>
      <c r="CW218" s="71">
        <v>0</v>
      </c>
      <c r="CX218" s="71">
        <v>0</v>
      </c>
      <c r="CY218" s="71">
        <v>0</v>
      </c>
      <c r="CZ218" s="71">
        <v>0</v>
      </c>
      <c r="DB218" s="70">
        <v>216</v>
      </c>
      <c r="DC218" s="70" t="s">
        <v>294</v>
      </c>
      <c r="DD218" s="71">
        <v>0</v>
      </c>
      <c r="DE218" s="71">
        <v>0</v>
      </c>
      <c r="DF218" s="71">
        <v>0</v>
      </c>
      <c r="DG218" s="71">
        <v>0</v>
      </c>
      <c r="DI218" s="70">
        <v>216</v>
      </c>
      <c r="DJ218" s="70" t="s">
        <v>294</v>
      </c>
      <c r="DK218" s="71">
        <v>0</v>
      </c>
      <c r="DL218" s="71">
        <v>0</v>
      </c>
      <c r="DM218" s="71">
        <v>0</v>
      </c>
      <c r="DN218" s="71">
        <v>0</v>
      </c>
      <c r="DP218" s="70">
        <v>216</v>
      </c>
      <c r="DQ218" s="70" t="s">
        <v>294</v>
      </c>
      <c r="DR218" s="71">
        <v>0</v>
      </c>
      <c r="DS218" s="71">
        <v>0</v>
      </c>
      <c r="DT218" s="71">
        <v>0</v>
      </c>
      <c r="DU218" s="71">
        <v>0</v>
      </c>
      <c r="DW218" s="70">
        <v>216</v>
      </c>
      <c r="DX218" s="70" t="s">
        <v>294</v>
      </c>
      <c r="DY218" s="71">
        <v>0</v>
      </c>
      <c r="DZ218" s="71">
        <v>0</v>
      </c>
      <c r="EA218" s="71">
        <v>0</v>
      </c>
      <c r="EB218" s="71">
        <v>0</v>
      </c>
    </row>
    <row r="219" spans="1:132" x14ac:dyDescent="0.35">
      <c r="A219" s="70">
        <v>217</v>
      </c>
      <c r="B219" s="70" t="s">
        <v>295</v>
      </c>
      <c r="C219" s="71">
        <v>0</v>
      </c>
      <c r="D219" s="71">
        <v>256.828341065676</v>
      </c>
      <c r="E219" s="71">
        <v>14.0716539453393</v>
      </c>
      <c r="F219" s="71">
        <v>270.89999501101499</v>
      </c>
      <c r="H219" s="70">
        <v>217</v>
      </c>
      <c r="I219" s="70" t="s">
        <v>295</v>
      </c>
      <c r="J219" s="75">
        <v>0</v>
      </c>
      <c r="K219" s="71">
        <v>3232.9510475699899</v>
      </c>
      <c r="L219" s="71">
        <v>253.03549604183701</v>
      </c>
      <c r="M219" s="71">
        <v>3485.9865436118198</v>
      </c>
      <c r="O219" s="70">
        <v>217</v>
      </c>
      <c r="P219" s="70" t="s">
        <v>295</v>
      </c>
      <c r="Q219" s="75">
        <v>0</v>
      </c>
      <c r="R219" s="71">
        <v>3567.76102413024</v>
      </c>
      <c r="S219" s="71">
        <v>472.94120289965201</v>
      </c>
      <c r="T219" s="71">
        <v>4040.7022270298899</v>
      </c>
      <c r="V219" s="70">
        <v>217</v>
      </c>
      <c r="W219" s="70" t="s">
        <v>295</v>
      </c>
      <c r="X219" s="71">
        <v>0</v>
      </c>
      <c r="Y219" s="71">
        <v>3906.3171029416399</v>
      </c>
      <c r="Z219" s="71">
        <v>161.37824738790701</v>
      </c>
      <c r="AA219" s="71">
        <v>4067.6953503295399</v>
      </c>
      <c r="AC219" s="70">
        <v>217</v>
      </c>
      <c r="AD219" s="70" t="s">
        <v>295</v>
      </c>
      <c r="AE219" s="71">
        <v>0</v>
      </c>
      <c r="AF219" s="71">
        <v>300.3613574222</v>
      </c>
      <c r="AG219" s="71">
        <v>86.310726451894197</v>
      </c>
      <c r="AH219" s="71">
        <v>386.67208387409403</v>
      </c>
      <c r="AJ219" s="70">
        <v>217</v>
      </c>
      <c r="AK219" s="70" t="s">
        <v>295</v>
      </c>
      <c r="AL219" s="71">
        <v>0</v>
      </c>
      <c r="AM219" s="71">
        <v>18.213940709452199</v>
      </c>
      <c r="AN219" s="71">
        <v>1.54679420676645</v>
      </c>
      <c r="AO219" s="71">
        <v>19.760734916218698</v>
      </c>
      <c r="AQ219" s="70">
        <v>217</v>
      </c>
      <c r="AR219" s="70" t="s">
        <v>295</v>
      </c>
      <c r="AS219" s="71">
        <v>0</v>
      </c>
      <c r="AT219" s="71">
        <v>4.0896137011015696</v>
      </c>
      <c r="AU219" s="71">
        <v>2.5278465643430801</v>
      </c>
      <c r="AV219" s="71">
        <v>6.6174602654446497</v>
      </c>
      <c r="AX219" s="70">
        <v>217</v>
      </c>
      <c r="AY219" s="70" t="s">
        <v>295</v>
      </c>
      <c r="AZ219" s="71">
        <v>0</v>
      </c>
      <c r="BA219" s="71">
        <v>18.213940709452199</v>
      </c>
      <c r="BB219" s="71">
        <v>1.54679420676645</v>
      </c>
      <c r="BC219" s="71">
        <v>19.760734916218698</v>
      </c>
      <c r="BE219" s="70">
        <v>217</v>
      </c>
      <c r="BF219" s="70" t="s">
        <v>295</v>
      </c>
      <c r="BG219" s="71">
        <v>0</v>
      </c>
      <c r="BH219" s="71">
        <v>4.0896137011015696</v>
      </c>
      <c r="BI219" s="71">
        <v>2.5278465643430801</v>
      </c>
      <c r="BJ219" s="71">
        <v>6.6174602654446497</v>
      </c>
      <c r="BL219" s="70">
        <v>217</v>
      </c>
      <c r="BM219" s="70" t="s">
        <v>295</v>
      </c>
      <c r="BN219" s="71">
        <v>0</v>
      </c>
      <c r="BO219" s="71">
        <v>37.0894145593169</v>
      </c>
      <c r="BP219" s="71">
        <v>3.1497682180846498</v>
      </c>
      <c r="BQ219" s="71">
        <v>40.239182777401602</v>
      </c>
      <c r="BS219" s="70">
        <v>217</v>
      </c>
      <c r="BT219" s="70" t="s">
        <v>295</v>
      </c>
      <c r="BU219" s="71">
        <v>0</v>
      </c>
      <c r="BV219" s="71">
        <v>7.8358630234650803</v>
      </c>
      <c r="BW219" s="71">
        <v>4.0904987348845898</v>
      </c>
      <c r="BX219" s="71">
        <v>11.926361758349699</v>
      </c>
      <c r="BZ219" s="70">
        <v>217</v>
      </c>
      <c r="CA219" s="70" t="s">
        <v>295</v>
      </c>
      <c r="CB219" s="71">
        <v>0</v>
      </c>
      <c r="CC219" s="71">
        <v>83.069635129410798</v>
      </c>
      <c r="CD219" s="71">
        <v>6.2990667249409498</v>
      </c>
      <c r="CE219" s="71">
        <v>89.368701854351798</v>
      </c>
      <c r="CG219" s="70">
        <v>217</v>
      </c>
      <c r="CH219" s="70" t="s">
        <v>295</v>
      </c>
      <c r="CI219" s="71">
        <v>0</v>
      </c>
      <c r="CJ219" s="71">
        <v>16.149179280800201</v>
      </c>
      <c r="CK219" s="71">
        <v>12.9737078627498</v>
      </c>
      <c r="CL219" s="71">
        <v>29.122887143549999</v>
      </c>
      <c r="CN219" s="70">
        <v>217</v>
      </c>
      <c r="CO219" s="70" t="s">
        <v>295</v>
      </c>
      <c r="CP219" s="71">
        <v>0</v>
      </c>
      <c r="CQ219" s="71">
        <v>15.363110745317</v>
      </c>
      <c r="CR219" s="71">
        <v>1.3046913393341399</v>
      </c>
      <c r="CS219" s="71">
        <v>16.6678020846512</v>
      </c>
      <c r="CU219" s="70">
        <v>217</v>
      </c>
      <c r="CV219" s="70" t="s">
        <v>295</v>
      </c>
      <c r="CW219" s="71">
        <v>0</v>
      </c>
      <c r="CX219" s="71">
        <v>3.3401038058752799</v>
      </c>
      <c r="CY219" s="71">
        <v>2.1660235602456899</v>
      </c>
      <c r="CZ219" s="71">
        <v>5.5061273661209702</v>
      </c>
      <c r="DB219" s="70">
        <v>217</v>
      </c>
      <c r="DC219" s="70" t="s">
        <v>295</v>
      </c>
      <c r="DD219" s="71">
        <v>0</v>
      </c>
      <c r="DE219" s="71">
        <v>271.18613599837698</v>
      </c>
      <c r="DF219" s="71">
        <v>5.9647877469647099</v>
      </c>
      <c r="DG219" s="71">
        <v>277.150923745341</v>
      </c>
      <c r="DI219" s="70">
        <v>217</v>
      </c>
      <c r="DJ219" s="70" t="s">
        <v>295</v>
      </c>
      <c r="DK219" s="71">
        <v>0</v>
      </c>
      <c r="DL219" s="71">
        <v>12.563015539844001</v>
      </c>
      <c r="DM219" s="71">
        <v>7.9045083675759598</v>
      </c>
      <c r="DN219" s="71">
        <v>20.467523907419899</v>
      </c>
      <c r="DP219" s="70">
        <v>217</v>
      </c>
      <c r="DQ219" s="70" t="s">
        <v>295</v>
      </c>
      <c r="DR219" s="71">
        <v>0</v>
      </c>
      <c r="DS219" s="71">
        <v>41.863711656831498</v>
      </c>
      <c r="DT219" s="71">
        <v>3.5552189225543902</v>
      </c>
      <c r="DU219" s="71">
        <v>45.418930579385801</v>
      </c>
      <c r="DW219" s="70">
        <v>217</v>
      </c>
      <c r="DX219" s="70" t="s">
        <v>295</v>
      </c>
      <c r="DY219" s="71">
        <v>0</v>
      </c>
      <c r="DZ219" s="71">
        <v>46.9826000067021</v>
      </c>
      <c r="EA219" s="71">
        <v>6.20280931276206</v>
      </c>
      <c r="EB219" s="71">
        <v>53.185409319464199</v>
      </c>
    </row>
    <row r="220" spans="1:132" x14ac:dyDescent="0.35">
      <c r="A220" s="70">
        <v>218</v>
      </c>
      <c r="B220" s="70" t="s">
        <v>296</v>
      </c>
      <c r="C220" s="71">
        <v>0</v>
      </c>
      <c r="D220" s="71">
        <v>0</v>
      </c>
      <c r="E220" s="71">
        <v>0</v>
      </c>
      <c r="F220" s="71">
        <v>0</v>
      </c>
      <c r="H220" s="70">
        <v>218</v>
      </c>
      <c r="I220" s="70" t="s">
        <v>296</v>
      </c>
      <c r="J220" s="75">
        <v>0</v>
      </c>
      <c r="K220" s="71">
        <v>0</v>
      </c>
      <c r="L220" s="71">
        <v>0</v>
      </c>
      <c r="M220" s="71">
        <v>0</v>
      </c>
      <c r="O220" s="70">
        <v>218</v>
      </c>
      <c r="P220" s="70" t="s">
        <v>296</v>
      </c>
      <c r="Q220" s="75">
        <v>0</v>
      </c>
      <c r="R220" s="71">
        <v>0</v>
      </c>
      <c r="S220" s="71">
        <v>0</v>
      </c>
      <c r="T220" s="71">
        <v>0</v>
      </c>
      <c r="V220" s="70">
        <v>218</v>
      </c>
      <c r="W220" s="70" t="s">
        <v>296</v>
      </c>
      <c r="X220" s="71">
        <v>0</v>
      </c>
      <c r="Y220" s="71">
        <v>0</v>
      </c>
      <c r="Z220" s="71">
        <v>0</v>
      </c>
      <c r="AA220" s="71">
        <v>0</v>
      </c>
      <c r="AC220" s="70">
        <v>218</v>
      </c>
      <c r="AD220" s="70" t="s">
        <v>296</v>
      </c>
      <c r="AE220" s="71">
        <v>0</v>
      </c>
      <c r="AF220" s="71">
        <v>0</v>
      </c>
      <c r="AG220" s="71">
        <v>0</v>
      </c>
      <c r="AH220" s="71">
        <v>0</v>
      </c>
      <c r="AJ220" s="70">
        <v>218</v>
      </c>
      <c r="AK220" s="70" t="s">
        <v>296</v>
      </c>
      <c r="AL220" s="71">
        <v>0</v>
      </c>
      <c r="AM220" s="71">
        <v>0</v>
      </c>
      <c r="AN220" s="71">
        <v>0</v>
      </c>
      <c r="AO220" s="71">
        <v>0</v>
      </c>
      <c r="AQ220" s="70">
        <v>218</v>
      </c>
      <c r="AR220" s="70" t="s">
        <v>296</v>
      </c>
      <c r="AS220" s="71">
        <v>0</v>
      </c>
      <c r="AT220" s="71">
        <v>0</v>
      </c>
      <c r="AU220" s="71">
        <v>0</v>
      </c>
      <c r="AV220" s="71">
        <v>0</v>
      </c>
      <c r="AX220" s="70">
        <v>218</v>
      </c>
      <c r="AY220" s="70" t="s">
        <v>296</v>
      </c>
      <c r="AZ220" s="71">
        <v>0</v>
      </c>
      <c r="BA220" s="71">
        <v>0</v>
      </c>
      <c r="BB220" s="71">
        <v>0</v>
      </c>
      <c r="BC220" s="71">
        <v>0</v>
      </c>
      <c r="BE220" s="70">
        <v>218</v>
      </c>
      <c r="BF220" s="70" t="s">
        <v>296</v>
      </c>
      <c r="BG220" s="71">
        <v>0</v>
      </c>
      <c r="BH220" s="71">
        <v>0</v>
      </c>
      <c r="BI220" s="71">
        <v>0</v>
      </c>
      <c r="BJ220" s="71">
        <v>0</v>
      </c>
      <c r="BL220" s="70">
        <v>218</v>
      </c>
      <c r="BM220" s="70" t="s">
        <v>296</v>
      </c>
      <c r="BN220" s="71">
        <v>0</v>
      </c>
      <c r="BO220" s="71">
        <v>0</v>
      </c>
      <c r="BP220" s="71">
        <v>0</v>
      </c>
      <c r="BQ220" s="71">
        <v>0</v>
      </c>
      <c r="BS220" s="70">
        <v>218</v>
      </c>
      <c r="BT220" s="70" t="s">
        <v>296</v>
      </c>
      <c r="BU220" s="71">
        <v>0</v>
      </c>
      <c r="BV220" s="71">
        <v>0</v>
      </c>
      <c r="BW220" s="71">
        <v>0</v>
      </c>
      <c r="BX220" s="71">
        <v>0</v>
      </c>
      <c r="BZ220" s="70">
        <v>218</v>
      </c>
      <c r="CA220" s="70" t="s">
        <v>296</v>
      </c>
      <c r="CB220" s="71">
        <v>0</v>
      </c>
      <c r="CC220" s="71">
        <v>0</v>
      </c>
      <c r="CD220" s="71">
        <v>0</v>
      </c>
      <c r="CE220" s="71">
        <v>0</v>
      </c>
      <c r="CG220" s="70">
        <v>218</v>
      </c>
      <c r="CH220" s="70" t="s">
        <v>296</v>
      </c>
      <c r="CI220" s="71">
        <v>0</v>
      </c>
      <c r="CJ220" s="71">
        <v>0</v>
      </c>
      <c r="CK220" s="71">
        <v>0</v>
      </c>
      <c r="CL220" s="71">
        <v>0</v>
      </c>
      <c r="CN220" s="70">
        <v>218</v>
      </c>
      <c r="CO220" s="70" t="s">
        <v>296</v>
      </c>
      <c r="CP220" s="71">
        <v>0</v>
      </c>
      <c r="CQ220" s="71">
        <v>0</v>
      </c>
      <c r="CR220" s="71">
        <v>0</v>
      </c>
      <c r="CS220" s="71">
        <v>0</v>
      </c>
      <c r="CU220" s="70">
        <v>218</v>
      </c>
      <c r="CV220" s="70" t="s">
        <v>296</v>
      </c>
      <c r="CW220" s="71">
        <v>0</v>
      </c>
      <c r="CX220" s="71">
        <v>0</v>
      </c>
      <c r="CY220" s="71">
        <v>0</v>
      </c>
      <c r="CZ220" s="71">
        <v>0</v>
      </c>
      <c r="DB220" s="70">
        <v>218</v>
      </c>
      <c r="DC220" s="70" t="s">
        <v>296</v>
      </c>
      <c r="DD220" s="71">
        <v>0</v>
      </c>
      <c r="DE220" s="71">
        <v>0</v>
      </c>
      <c r="DF220" s="71">
        <v>0</v>
      </c>
      <c r="DG220" s="71">
        <v>0</v>
      </c>
      <c r="DI220" s="70">
        <v>218</v>
      </c>
      <c r="DJ220" s="70" t="s">
        <v>296</v>
      </c>
      <c r="DK220" s="71">
        <v>0</v>
      </c>
      <c r="DL220" s="71">
        <v>0</v>
      </c>
      <c r="DM220" s="71">
        <v>0</v>
      </c>
      <c r="DN220" s="71">
        <v>0</v>
      </c>
      <c r="DP220" s="70">
        <v>218</v>
      </c>
      <c r="DQ220" s="70" t="s">
        <v>296</v>
      </c>
      <c r="DR220" s="71">
        <v>0</v>
      </c>
      <c r="DS220" s="71">
        <v>0</v>
      </c>
      <c r="DT220" s="71">
        <v>0</v>
      </c>
      <c r="DU220" s="71">
        <v>0</v>
      </c>
      <c r="DW220" s="70">
        <v>218</v>
      </c>
      <c r="DX220" s="70" t="s">
        <v>296</v>
      </c>
      <c r="DY220" s="71">
        <v>0</v>
      </c>
      <c r="DZ220" s="71">
        <v>0</v>
      </c>
      <c r="EA220" s="71">
        <v>0</v>
      </c>
      <c r="EB220" s="71">
        <v>0</v>
      </c>
    </row>
    <row r="221" spans="1:132" x14ac:dyDescent="0.35">
      <c r="A221" s="70">
        <v>219</v>
      </c>
      <c r="B221" s="70" t="s">
        <v>297</v>
      </c>
      <c r="C221" s="71">
        <v>0</v>
      </c>
      <c r="D221" s="71">
        <v>6.8093890716198198</v>
      </c>
      <c r="E221" s="71">
        <v>0.34492002239860198</v>
      </c>
      <c r="F221" s="71">
        <v>7.1543090940184202</v>
      </c>
      <c r="H221" s="70">
        <v>219</v>
      </c>
      <c r="I221" s="70" t="s">
        <v>297</v>
      </c>
      <c r="J221" s="75">
        <v>0</v>
      </c>
      <c r="K221" s="71">
        <v>103.84789248617599</v>
      </c>
      <c r="L221" s="71">
        <v>6.2019725487162303</v>
      </c>
      <c r="M221" s="71">
        <v>110.049865034893</v>
      </c>
      <c r="O221" s="70">
        <v>219</v>
      </c>
      <c r="P221" s="70" t="s">
        <v>297</v>
      </c>
      <c r="Q221" s="75">
        <v>0</v>
      </c>
      <c r="R221" s="71">
        <v>83.7003211255075</v>
      </c>
      <c r="S221" s="71">
        <v>11.590438847541799</v>
      </c>
      <c r="T221" s="71">
        <v>95.290759973049305</v>
      </c>
      <c r="V221" s="70">
        <v>219</v>
      </c>
      <c r="W221" s="70" t="s">
        <v>297</v>
      </c>
      <c r="X221" s="71">
        <v>0</v>
      </c>
      <c r="Y221" s="71">
        <v>106.71041571286599</v>
      </c>
      <c r="Z221" s="71">
        <v>3.9555958223419299</v>
      </c>
      <c r="AA221" s="71">
        <v>110.666011535208</v>
      </c>
      <c r="AC221" s="70">
        <v>219</v>
      </c>
      <c r="AD221" s="70" t="s">
        <v>297</v>
      </c>
      <c r="AE221" s="71">
        <v>0</v>
      </c>
      <c r="AF221" s="71">
        <v>7.0552543485168302</v>
      </c>
      <c r="AG221" s="71">
        <v>2.1151736769380598</v>
      </c>
      <c r="AH221" s="71">
        <v>9.1704280254548909</v>
      </c>
      <c r="AJ221" s="70">
        <v>219</v>
      </c>
      <c r="AK221" s="70" t="s">
        <v>297</v>
      </c>
      <c r="AL221" s="71">
        <v>0</v>
      </c>
      <c r="AM221" s="71">
        <v>0.58772446734456496</v>
      </c>
      <c r="AN221" s="71">
        <v>3.7910891618627401E-2</v>
      </c>
      <c r="AO221" s="71">
        <v>0.625635358963192</v>
      </c>
      <c r="AQ221" s="70">
        <v>219</v>
      </c>
      <c r="AR221" s="70" t="s">
        <v>297</v>
      </c>
      <c r="AS221" s="71">
        <v>0</v>
      </c>
      <c r="AT221" s="71">
        <v>9.8568630432777998E-2</v>
      </c>
      <c r="AU221" s="71">
        <v>6.1955875397195798E-2</v>
      </c>
      <c r="AV221" s="71">
        <v>0.16052450582997399</v>
      </c>
      <c r="AX221" s="70">
        <v>219</v>
      </c>
      <c r="AY221" s="70" t="s">
        <v>297</v>
      </c>
      <c r="AZ221" s="71">
        <v>0</v>
      </c>
      <c r="BA221" s="71">
        <v>0.58772446734456496</v>
      </c>
      <c r="BB221" s="71">
        <v>3.7910891618627401E-2</v>
      </c>
      <c r="BC221" s="71">
        <v>0.625635358963192</v>
      </c>
      <c r="BE221" s="70">
        <v>219</v>
      </c>
      <c r="BF221" s="70" t="s">
        <v>297</v>
      </c>
      <c r="BG221" s="71">
        <v>0</v>
      </c>
      <c r="BH221" s="71">
        <v>9.8568630432777998E-2</v>
      </c>
      <c r="BI221" s="71">
        <v>6.1955875397195798E-2</v>
      </c>
      <c r="BJ221" s="71">
        <v>0.16052450582997399</v>
      </c>
      <c r="BL221" s="70">
        <v>219</v>
      </c>
      <c r="BM221" s="70" t="s">
        <v>297</v>
      </c>
      <c r="BN221" s="71">
        <v>0</v>
      </c>
      <c r="BO221" s="71">
        <v>1.1967951781397801</v>
      </c>
      <c r="BP221" s="71">
        <v>7.7198712677641904E-2</v>
      </c>
      <c r="BQ221" s="71">
        <v>1.27399389081742</v>
      </c>
      <c r="BS221" s="70">
        <v>219</v>
      </c>
      <c r="BT221" s="70" t="s">
        <v>297</v>
      </c>
      <c r="BU221" s="71">
        <v>0</v>
      </c>
      <c r="BV221" s="71">
        <v>0.19130143439931399</v>
      </c>
      <c r="BW221" s="71">
        <v>0.100251424592654</v>
      </c>
      <c r="BX221" s="71">
        <v>0.29155285899196698</v>
      </c>
      <c r="BZ221" s="70">
        <v>219</v>
      </c>
      <c r="CA221" s="70" t="s">
        <v>297</v>
      </c>
      <c r="CB221" s="71">
        <v>0</v>
      </c>
      <c r="CC221" s="71">
        <v>2.6638900209022398</v>
      </c>
      <c r="CD221" s="71">
        <v>0.15439440095207199</v>
      </c>
      <c r="CE221" s="71">
        <v>2.8182844218543099</v>
      </c>
      <c r="CG221" s="70">
        <v>219</v>
      </c>
      <c r="CH221" s="70" t="s">
        <v>297</v>
      </c>
      <c r="CI221" s="71">
        <v>0</v>
      </c>
      <c r="CJ221" s="71">
        <v>0.373704354024052</v>
      </c>
      <c r="CK221" s="71">
        <v>0.31794141676561499</v>
      </c>
      <c r="CL221" s="71">
        <v>0.69164577078966705</v>
      </c>
      <c r="CN221" s="70">
        <v>219</v>
      </c>
      <c r="CO221" s="70" t="s">
        <v>297</v>
      </c>
      <c r="CP221" s="71">
        <v>0</v>
      </c>
      <c r="CQ221" s="71">
        <v>0.49573435115341202</v>
      </c>
      <c r="CR221" s="71">
        <v>3.19771122395512E-2</v>
      </c>
      <c r="CS221" s="71">
        <v>0.52771146339296304</v>
      </c>
      <c r="CU221" s="70">
        <v>219</v>
      </c>
      <c r="CV221" s="70" t="s">
        <v>297</v>
      </c>
      <c r="CW221" s="71">
        <v>0</v>
      </c>
      <c r="CX221" s="71">
        <v>8.0488650264877198E-2</v>
      </c>
      <c r="CY221" s="71">
        <v>5.3087268369915799E-2</v>
      </c>
      <c r="CZ221" s="71">
        <v>0.13357591863479301</v>
      </c>
      <c r="DB221" s="70">
        <v>219</v>
      </c>
      <c r="DC221" s="70" t="s">
        <v>297</v>
      </c>
      <c r="DD221" s="71">
        <v>0</v>
      </c>
      <c r="DE221" s="71">
        <v>6.7783759240674497</v>
      </c>
      <c r="DF221" s="71">
        <v>0.14621258051239899</v>
      </c>
      <c r="DG221" s="71">
        <v>6.9245885045798499</v>
      </c>
      <c r="DI221" s="70">
        <v>219</v>
      </c>
      <c r="DJ221" s="70" t="s">
        <v>297</v>
      </c>
      <c r="DK221" s="71">
        <v>0</v>
      </c>
      <c r="DL221" s="71">
        <v>0.30282516918172497</v>
      </c>
      <c r="DM221" s="71">
        <v>0.19373459606875801</v>
      </c>
      <c r="DN221" s="71">
        <v>0.49655976525048201</v>
      </c>
      <c r="DP221" s="70">
        <v>219</v>
      </c>
      <c r="DQ221" s="70" t="s">
        <v>297</v>
      </c>
      <c r="DR221" s="71">
        <v>0</v>
      </c>
      <c r="DS221" s="71">
        <v>1.3508514179915601</v>
      </c>
      <c r="DT221" s="71">
        <v>8.7136038306744906E-2</v>
      </c>
      <c r="DU221" s="71">
        <v>1.4379874562982999</v>
      </c>
      <c r="DW221" s="70">
        <v>219</v>
      </c>
      <c r="DX221" s="70" t="s">
        <v>297</v>
      </c>
      <c r="DY221" s="71">
        <v>0</v>
      </c>
      <c r="DZ221" s="71">
        <v>1.1024786592735201</v>
      </c>
      <c r="EA221" s="71">
        <v>0.15202226594016399</v>
      </c>
      <c r="EB221" s="71">
        <v>1.2545009252136801</v>
      </c>
    </row>
    <row r="222" spans="1:132" x14ac:dyDescent="0.35">
      <c r="A222" s="70">
        <v>220</v>
      </c>
      <c r="B222" s="70" t="s">
        <v>298</v>
      </c>
      <c r="C222" s="71">
        <v>0</v>
      </c>
      <c r="D222" s="71">
        <v>44.711594757094197</v>
      </c>
      <c r="E222" s="71">
        <v>1.1806428986499</v>
      </c>
      <c r="F222" s="71">
        <v>45.892237655744204</v>
      </c>
      <c r="H222" s="70">
        <v>220</v>
      </c>
      <c r="I222" s="70" t="s">
        <v>298</v>
      </c>
      <c r="J222" s="75">
        <v>0</v>
      </c>
      <c r="K222" s="71">
        <v>1653.32885695768</v>
      </c>
      <c r="L222" s="71">
        <v>21.211617607725199</v>
      </c>
      <c r="M222" s="71">
        <v>1674.5404745654</v>
      </c>
      <c r="O222" s="70">
        <v>220</v>
      </c>
      <c r="P222" s="70" t="s">
        <v>298</v>
      </c>
      <c r="Q222" s="75">
        <v>0</v>
      </c>
      <c r="R222" s="71">
        <v>47.907589356082298</v>
      </c>
      <c r="S222" s="71">
        <v>39.568119320902198</v>
      </c>
      <c r="T222" s="71">
        <v>87.475708676984496</v>
      </c>
      <c r="V222" s="70">
        <v>220</v>
      </c>
      <c r="W222" s="70" t="s">
        <v>298</v>
      </c>
      <c r="X222" s="71">
        <v>0</v>
      </c>
      <c r="Y222" s="71">
        <v>880.53530084199895</v>
      </c>
      <c r="Z222" s="71">
        <v>13.5369622159229</v>
      </c>
      <c r="AA222" s="71">
        <v>894.07226305792199</v>
      </c>
      <c r="AC222" s="70">
        <v>220</v>
      </c>
      <c r="AD222" s="70" t="s">
        <v>298</v>
      </c>
      <c r="AE222" s="71">
        <v>0</v>
      </c>
      <c r="AF222" s="71">
        <v>7.6155802269767001</v>
      </c>
      <c r="AG222" s="71">
        <v>7.2181662949399099</v>
      </c>
      <c r="AH222" s="71">
        <v>14.8337465219166</v>
      </c>
      <c r="AJ222" s="70">
        <v>220</v>
      </c>
      <c r="AK222" s="70" t="s">
        <v>298</v>
      </c>
      <c r="AL222" s="71">
        <v>0</v>
      </c>
      <c r="AM222" s="71">
        <v>9.4261366418211203</v>
      </c>
      <c r="AN222" s="71">
        <v>0.12958814810552199</v>
      </c>
      <c r="AO222" s="71">
        <v>9.5557247899266393</v>
      </c>
      <c r="AQ222" s="70">
        <v>220</v>
      </c>
      <c r="AR222" s="70" t="s">
        <v>298</v>
      </c>
      <c r="AS222" s="71">
        <v>0</v>
      </c>
      <c r="AT222" s="71">
        <v>0.19351693178114801</v>
      </c>
      <c r="AU222" s="71">
        <v>0.21178171659320499</v>
      </c>
      <c r="AV222" s="71">
        <v>0.40529864837435298</v>
      </c>
      <c r="AX222" s="70">
        <v>220</v>
      </c>
      <c r="AY222" s="70" t="s">
        <v>298</v>
      </c>
      <c r="AZ222" s="71">
        <v>0</v>
      </c>
      <c r="BA222" s="71">
        <v>9.4261366418211203</v>
      </c>
      <c r="BB222" s="71">
        <v>0.12958814810552199</v>
      </c>
      <c r="BC222" s="71">
        <v>9.5557247899266393</v>
      </c>
      <c r="BE222" s="70">
        <v>220</v>
      </c>
      <c r="BF222" s="70" t="s">
        <v>298</v>
      </c>
      <c r="BG222" s="71">
        <v>0</v>
      </c>
      <c r="BH222" s="71">
        <v>0.19351693178114801</v>
      </c>
      <c r="BI222" s="71">
        <v>0.21178171659320499</v>
      </c>
      <c r="BJ222" s="71">
        <v>0.40529864837435298</v>
      </c>
      <c r="BL222" s="70">
        <v>220</v>
      </c>
      <c r="BM222" s="70" t="s">
        <v>298</v>
      </c>
      <c r="BN222" s="71">
        <v>0</v>
      </c>
      <c r="BO222" s="71">
        <v>19.194632022703299</v>
      </c>
      <c r="BP222" s="71">
        <v>0.263882957770122</v>
      </c>
      <c r="BQ222" s="71">
        <v>19.458514980473399</v>
      </c>
      <c r="BS222" s="70">
        <v>220</v>
      </c>
      <c r="BT222" s="70" t="s">
        <v>298</v>
      </c>
      <c r="BU222" s="71">
        <v>0</v>
      </c>
      <c r="BV222" s="71">
        <v>0.51918243097514905</v>
      </c>
      <c r="BW222" s="71">
        <v>0.342488150224108</v>
      </c>
      <c r="BX222" s="71">
        <v>0.86167058119925699</v>
      </c>
      <c r="BZ222" s="70">
        <v>220</v>
      </c>
      <c r="CA222" s="70" t="s">
        <v>298</v>
      </c>
      <c r="CB222" s="71">
        <v>0</v>
      </c>
      <c r="CC222" s="71">
        <v>42.295349686403398</v>
      </c>
      <c r="CD222" s="71">
        <v>0.52817158638440498</v>
      </c>
      <c r="CE222" s="71">
        <v>42.823521272787801</v>
      </c>
      <c r="CG222" s="70">
        <v>220</v>
      </c>
      <c r="CH222" s="70" t="s">
        <v>298</v>
      </c>
      <c r="CI222" s="71">
        <v>0</v>
      </c>
      <c r="CJ222" s="71">
        <v>0.92356010848553405</v>
      </c>
      <c r="CK222" s="71">
        <v>1.0850576129779099</v>
      </c>
      <c r="CL222" s="71">
        <v>2.00861772146345</v>
      </c>
      <c r="CN222" s="70">
        <v>220</v>
      </c>
      <c r="CO222" s="70" t="s">
        <v>298</v>
      </c>
      <c r="CP222" s="71">
        <v>0</v>
      </c>
      <c r="CQ222" s="71">
        <v>7.9507660334941201</v>
      </c>
      <c r="CR222" s="71">
        <v>0.10930512525455301</v>
      </c>
      <c r="CS222" s="71">
        <v>8.06007115874867</v>
      </c>
      <c r="CU222" s="70">
        <v>220</v>
      </c>
      <c r="CV222" s="70" t="s">
        <v>298</v>
      </c>
      <c r="CW222" s="71">
        <v>0</v>
      </c>
      <c r="CX222" s="71">
        <v>0.15796123939458001</v>
      </c>
      <c r="CY222" s="71">
        <v>0.18143897996910299</v>
      </c>
      <c r="CZ222" s="71">
        <v>0.33940021936368298</v>
      </c>
      <c r="DB222" s="70">
        <v>220</v>
      </c>
      <c r="DC222" s="70" t="s">
        <v>298</v>
      </c>
      <c r="DD222" s="71">
        <v>0</v>
      </c>
      <c r="DE222" s="71">
        <v>24.738693724074</v>
      </c>
      <c r="DF222" s="71">
        <v>0.50074992515240102</v>
      </c>
      <c r="DG222" s="71">
        <v>25.239443649226398</v>
      </c>
      <c r="DI222" s="70">
        <v>220</v>
      </c>
      <c r="DJ222" s="70" t="s">
        <v>298</v>
      </c>
      <c r="DK222" s="71">
        <v>0</v>
      </c>
      <c r="DL222" s="71">
        <v>0.59776930513606896</v>
      </c>
      <c r="DM222" s="71">
        <v>0.66224813849291098</v>
      </c>
      <c r="DN222" s="71">
        <v>1.2600174436289799</v>
      </c>
      <c r="DP222" s="70">
        <v>220</v>
      </c>
      <c r="DQ222" s="70" t="s">
        <v>298</v>
      </c>
      <c r="DR222" s="71">
        <v>0</v>
      </c>
      <c r="DS222" s="71">
        <v>21.6654414717792</v>
      </c>
      <c r="DT222" s="71">
        <v>0.29785102262999102</v>
      </c>
      <c r="DU222" s="71">
        <v>21.963292494409199</v>
      </c>
      <c r="DW222" s="70">
        <v>220</v>
      </c>
      <c r="DX222" s="70" t="s">
        <v>298</v>
      </c>
      <c r="DY222" s="71">
        <v>0</v>
      </c>
      <c r="DZ222" s="71">
        <v>0.69595859150394102</v>
      </c>
      <c r="EA222" s="71">
        <v>0.519429349733323</v>
      </c>
      <c r="EB222" s="71">
        <v>1.2153879412372599</v>
      </c>
    </row>
    <row r="223" spans="1:132" x14ac:dyDescent="0.35">
      <c r="A223" s="70">
        <v>221</v>
      </c>
      <c r="B223" s="70" t="s">
        <v>299</v>
      </c>
      <c r="C223" s="71">
        <v>0</v>
      </c>
      <c r="D223" s="71">
        <v>0</v>
      </c>
      <c r="E223" s="71">
        <v>0</v>
      </c>
      <c r="F223" s="71">
        <v>0</v>
      </c>
      <c r="H223" s="70">
        <v>221</v>
      </c>
      <c r="I223" s="70" t="s">
        <v>299</v>
      </c>
      <c r="J223" s="75">
        <v>0</v>
      </c>
      <c r="K223" s="71">
        <v>0</v>
      </c>
      <c r="L223" s="71">
        <v>0</v>
      </c>
      <c r="M223" s="71">
        <v>0</v>
      </c>
      <c r="O223" s="70">
        <v>221</v>
      </c>
      <c r="P223" s="70" t="s">
        <v>299</v>
      </c>
      <c r="Q223" s="75">
        <v>0</v>
      </c>
      <c r="R223" s="71">
        <v>0</v>
      </c>
      <c r="S223" s="71">
        <v>0</v>
      </c>
      <c r="T223" s="71">
        <v>0</v>
      </c>
      <c r="V223" s="70">
        <v>221</v>
      </c>
      <c r="W223" s="70" t="s">
        <v>299</v>
      </c>
      <c r="X223" s="71">
        <v>0</v>
      </c>
      <c r="Y223" s="71">
        <v>0</v>
      </c>
      <c r="Z223" s="71">
        <v>0</v>
      </c>
      <c r="AA223" s="71">
        <v>0</v>
      </c>
      <c r="AC223" s="70">
        <v>221</v>
      </c>
      <c r="AD223" s="70" t="s">
        <v>299</v>
      </c>
      <c r="AE223" s="71">
        <v>0</v>
      </c>
      <c r="AF223" s="71">
        <v>0</v>
      </c>
      <c r="AG223" s="71">
        <v>0</v>
      </c>
      <c r="AH223" s="71">
        <v>0</v>
      </c>
      <c r="AJ223" s="70">
        <v>221</v>
      </c>
      <c r="AK223" s="70" t="s">
        <v>299</v>
      </c>
      <c r="AL223" s="71">
        <v>0</v>
      </c>
      <c r="AM223" s="71">
        <v>0</v>
      </c>
      <c r="AN223" s="71">
        <v>0</v>
      </c>
      <c r="AO223" s="71">
        <v>0</v>
      </c>
      <c r="AQ223" s="70">
        <v>221</v>
      </c>
      <c r="AR223" s="70" t="s">
        <v>299</v>
      </c>
      <c r="AS223" s="71">
        <v>0</v>
      </c>
      <c r="AT223" s="71">
        <v>0</v>
      </c>
      <c r="AU223" s="71">
        <v>0</v>
      </c>
      <c r="AV223" s="71">
        <v>0</v>
      </c>
      <c r="AX223" s="70">
        <v>221</v>
      </c>
      <c r="AY223" s="70" t="s">
        <v>299</v>
      </c>
      <c r="AZ223" s="71">
        <v>0</v>
      </c>
      <c r="BA223" s="71">
        <v>0</v>
      </c>
      <c r="BB223" s="71">
        <v>0</v>
      </c>
      <c r="BC223" s="71">
        <v>0</v>
      </c>
      <c r="BE223" s="70">
        <v>221</v>
      </c>
      <c r="BF223" s="70" t="s">
        <v>299</v>
      </c>
      <c r="BG223" s="71">
        <v>0</v>
      </c>
      <c r="BH223" s="71">
        <v>0</v>
      </c>
      <c r="BI223" s="71">
        <v>0</v>
      </c>
      <c r="BJ223" s="71">
        <v>0</v>
      </c>
      <c r="BL223" s="70">
        <v>221</v>
      </c>
      <c r="BM223" s="70" t="s">
        <v>299</v>
      </c>
      <c r="BN223" s="71">
        <v>0</v>
      </c>
      <c r="BO223" s="71">
        <v>0</v>
      </c>
      <c r="BP223" s="71">
        <v>0</v>
      </c>
      <c r="BQ223" s="71">
        <v>0</v>
      </c>
      <c r="BS223" s="70">
        <v>221</v>
      </c>
      <c r="BT223" s="70" t="s">
        <v>299</v>
      </c>
      <c r="BU223" s="71">
        <v>0</v>
      </c>
      <c r="BV223" s="71">
        <v>0</v>
      </c>
      <c r="BW223" s="71">
        <v>0</v>
      </c>
      <c r="BX223" s="71">
        <v>0</v>
      </c>
      <c r="BZ223" s="70">
        <v>221</v>
      </c>
      <c r="CA223" s="70" t="s">
        <v>299</v>
      </c>
      <c r="CB223" s="71">
        <v>0</v>
      </c>
      <c r="CC223" s="71">
        <v>0</v>
      </c>
      <c r="CD223" s="71">
        <v>0</v>
      </c>
      <c r="CE223" s="71">
        <v>0</v>
      </c>
      <c r="CG223" s="70">
        <v>221</v>
      </c>
      <c r="CH223" s="70" t="s">
        <v>299</v>
      </c>
      <c r="CI223" s="71">
        <v>0</v>
      </c>
      <c r="CJ223" s="71">
        <v>0</v>
      </c>
      <c r="CK223" s="71">
        <v>0</v>
      </c>
      <c r="CL223" s="71">
        <v>0</v>
      </c>
      <c r="CN223" s="70">
        <v>221</v>
      </c>
      <c r="CO223" s="70" t="s">
        <v>299</v>
      </c>
      <c r="CP223" s="71">
        <v>0</v>
      </c>
      <c r="CQ223" s="71">
        <v>0</v>
      </c>
      <c r="CR223" s="71">
        <v>0</v>
      </c>
      <c r="CS223" s="71">
        <v>0</v>
      </c>
      <c r="CU223" s="70">
        <v>221</v>
      </c>
      <c r="CV223" s="70" t="s">
        <v>299</v>
      </c>
      <c r="CW223" s="71">
        <v>0</v>
      </c>
      <c r="CX223" s="71">
        <v>0</v>
      </c>
      <c r="CY223" s="71">
        <v>0</v>
      </c>
      <c r="CZ223" s="71">
        <v>0</v>
      </c>
      <c r="DB223" s="70">
        <v>221</v>
      </c>
      <c r="DC223" s="70" t="s">
        <v>299</v>
      </c>
      <c r="DD223" s="71">
        <v>0</v>
      </c>
      <c r="DE223" s="71">
        <v>0</v>
      </c>
      <c r="DF223" s="71">
        <v>0</v>
      </c>
      <c r="DG223" s="71">
        <v>0</v>
      </c>
      <c r="DI223" s="70">
        <v>221</v>
      </c>
      <c r="DJ223" s="70" t="s">
        <v>299</v>
      </c>
      <c r="DK223" s="71">
        <v>0</v>
      </c>
      <c r="DL223" s="71">
        <v>0</v>
      </c>
      <c r="DM223" s="71">
        <v>0</v>
      </c>
      <c r="DN223" s="71">
        <v>0</v>
      </c>
      <c r="DP223" s="70">
        <v>221</v>
      </c>
      <c r="DQ223" s="70" t="s">
        <v>299</v>
      </c>
      <c r="DR223" s="71">
        <v>0</v>
      </c>
      <c r="DS223" s="71">
        <v>0</v>
      </c>
      <c r="DT223" s="71">
        <v>0</v>
      </c>
      <c r="DU223" s="71">
        <v>0</v>
      </c>
      <c r="DW223" s="70">
        <v>221</v>
      </c>
      <c r="DX223" s="70" t="s">
        <v>299</v>
      </c>
      <c r="DY223" s="71">
        <v>0</v>
      </c>
      <c r="DZ223" s="71">
        <v>0</v>
      </c>
      <c r="EA223" s="71">
        <v>0</v>
      </c>
      <c r="EB223" s="71">
        <v>0</v>
      </c>
    </row>
    <row r="224" spans="1:132" x14ac:dyDescent="0.35">
      <c r="A224" s="70">
        <v>222</v>
      </c>
      <c r="B224" s="70" t="s">
        <v>300</v>
      </c>
      <c r="C224" s="71">
        <v>0</v>
      </c>
      <c r="D224" s="71">
        <v>0</v>
      </c>
      <c r="E224" s="71">
        <v>0</v>
      </c>
      <c r="F224" s="71">
        <v>0</v>
      </c>
      <c r="H224" s="70">
        <v>222</v>
      </c>
      <c r="I224" s="70" t="s">
        <v>300</v>
      </c>
      <c r="J224" s="75">
        <v>0</v>
      </c>
      <c r="K224" s="71">
        <v>0</v>
      </c>
      <c r="L224" s="71">
        <v>0</v>
      </c>
      <c r="M224" s="71">
        <v>0</v>
      </c>
      <c r="O224" s="70">
        <v>222</v>
      </c>
      <c r="P224" s="70" t="s">
        <v>300</v>
      </c>
      <c r="Q224" s="75">
        <v>0</v>
      </c>
      <c r="R224" s="71">
        <v>0</v>
      </c>
      <c r="S224" s="71">
        <v>0</v>
      </c>
      <c r="T224" s="71">
        <v>0</v>
      </c>
      <c r="V224" s="70">
        <v>222</v>
      </c>
      <c r="W224" s="70" t="s">
        <v>300</v>
      </c>
      <c r="X224" s="71">
        <v>0</v>
      </c>
      <c r="Y224" s="71">
        <v>0</v>
      </c>
      <c r="Z224" s="71">
        <v>0</v>
      </c>
      <c r="AA224" s="71">
        <v>0</v>
      </c>
      <c r="AC224" s="70">
        <v>222</v>
      </c>
      <c r="AD224" s="70" t="s">
        <v>300</v>
      </c>
      <c r="AE224" s="71">
        <v>0</v>
      </c>
      <c r="AF224" s="71">
        <v>0</v>
      </c>
      <c r="AG224" s="71">
        <v>0</v>
      </c>
      <c r="AH224" s="71">
        <v>0</v>
      </c>
      <c r="AJ224" s="70">
        <v>222</v>
      </c>
      <c r="AK224" s="70" t="s">
        <v>300</v>
      </c>
      <c r="AL224" s="71">
        <v>0</v>
      </c>
      <c r="AM224" s="71">
        <v>0</v>
      </c>
      <c r="AN224" s="71">
        <v>0</v>
      </c>
      <c r="AO224" s="71">
        <v>0</v>
      </c>
      <c r="AQ224" s="70">
        <v>222</v>
      </c>
      <c r="AR224" s="70" t="s">
        <v>300</v>
      </c>
      <c r="AS224" s="71">
        <v>0</v>
      </c>
      <c r="AT224" s="71">
        <v>0</v>
      </c>
      <c r="AU224" s="71">
        <v>0</v>
      </c>
      <c r="AV224" s="71">
        <v>0</v>
      </c>
      <c r="AX224" s="70">
        <v>222</v>
      </c>
      <c r="AY224" s="70" t="s">
        <v>300</v>
      </c>
      <c r="AZ224" s="71">
        <v>0</v>
      </c>
      <c r="BA224" s="71">
        <v>0</v>
      </c>
      <c r="BB224" s="71">
        <v>0</v>
      </c>
      <c r="BC224" s="71">
        <v>0</v>
      </c>
      <c r="BE224" s="70">
        <v>222</v>
      </c>
      <c r="BF224" s="70" t="s">
        <v>300</v>
      </c>
      <c r="BG224" s="71">
        <v>0</v>
      </c>
      <c r="BH224" s="71">
        <v>0</v>
      </c>
      <c r="BI224" s="71">
        <v>0</v>
      </c>
      <c r="BJ224" s="71">
        <v>0</v>
      </c>
      <c r="BL224" s="70">
        <v>222</v>
      </c>
      <c r="BM224" s="70" t="s">
        <v>300</v>
      </c>
      <c r="BN224" s="71">
        <v>0</v>
      </c>
      <c r="BO224" s="71">
        <v>0</v>
      </c>
      <c r="BP224" s="71">
        <v>0</v>
      </c>
      <c r="BQ224" s="71">
        <v>0</v>
      </c>
      <c r="BS224" s="70">
        <v>222</v>
      </c>
      <c r="BT224" s="70" t="s">
        <v>300</v>
      </c>
      <c r="BU224" s="71">
        <v>0</v>
      </c>
      <c r="BV224" s="71">
        <v>0</v>
      </c>
      <c r="BW224" s="71">
        <v>0</v>
      </c>
      <c r="BX224" s="71">
        <v>0</v>
      </c>
      <c r="BZ224" s="70">
        <v>222</v>
      </c>
      <c r="CA224" s="70" t="s">
        <v>300</v>
      </c>
      <c r="CB224" s="71">
        <v>0</v>
      </c>
      <c r="CC224" s="71">
        <v>0</v>
      </c>
      <c r="CD224" s="71">
        <v>0</v>
      </c>
      <c r="CE224" s="71">
        <v>0</v>
      </c>
      <c r="CG224" s="70">
        <v>222</v>
      </c>
      <c r="CH224" s="70" t="s">
        <v>300</v>
      </c>
      <c r="CI224" s="71">
        <v>0</v>
      </c>
      <c r="CJ224" s="71">
        <v>0</v>
      </c>
      <c r="CK224" s="71">
        <v>0</v>
      </c>
      <c r="CL224" s="71">
        <v>0</v>
      </c>
      <c r="CN224" s="70">
        <v>222</v>
      </c>
      <c r="CO224" s="70" t="s">
        <v>300</v>
      </c>
      <c r="CP224" s="71">
        <v>0</v>
      </c>
      <c r="CQ224" s="71">
        <v>0</v>
      </c>
      <c r="CR224" s="71">
        <v>0</v>
      </c>
      <c r="CS224" s="71">
        <v>0</v>
      </c>
      <c r="CU224" s="70">
        <v>222</v>
      </c>
      <c r="CV224" s="70" t="s">
        <v>300</v>
      </c>
      <c r="CW224" s="71">
        <v>0</v>
      </c>
      <c r="CX224" s="71">
        <v>0</v>
      </c>
      <c r="CY224" s="71">
        <v>0</v>
      </c>
      <c r="CZ224" s="71">
        <v>0</v>
      </c>
      <c r="DB224" s="70">
        <v>222</v>
      </c>
      <c r="DC224" s="70" t="s">
        <v>300</v>
      </c>
      <c r="DD224" s="71">
        <v>0</v>
      </c>
      <c r="DE224" s="71">
        <v>0</v>
      </c>
      <c r="DF224" s="71">
        <v>0</v>
      </c>
      <c r="DG224" s="71">
        <v>0</v>
      </c>
      <c r="DI224" s="70">
        <v>222</v>
      </c>
      <c r="DJ224" s="70" t="s">
        <v>300</v>
      </c>
      <c r="DK224" s="71">
        <v>0</v>
      </c>
      <c r="DL224" s="71">
        <v>0</v>
      </c>
      <c r="DM224" s="71">
        <v>0</v>
      </c>
      <c r="DN224" s="71">
        <v>0</v>
      </c>
      <c r="DP224" s="70">
        <v>222</v>
      </c>
      <c r="DQ224" s="70" t="s">
        <v>300</v>
      </c>
      <c r="DR224" s="71">
        <v>0</v>
      </c>
      <c r="DS224" s="71">
        <v>0</v>
      </c>
      <c r="DT224" s="71">
        <v>0</v>
      </c>
      <c r="DU224" s="71">
        <v>0</v>
      </c>
      <c r="DW224" s="70">
        <v>222</v>
      </c>
      <c r="DX224" s="70" t="s">
        <v>300</v>
      </c>
      <c r="DY224" s="71">
        <v>0</v>
      </c>
      <c r="DZ224" s="71">
        <v>0</v>
      </c>
      <c r="EA224" s="71">
        <v>0</v>
      </c>
      <c r="EB224" s="71">
        <v>0</v>
      </c>
    </row>
    <row r="225" spans="1:132" x14ac:dyDescent="0.35">
      <c r="A225" s="70">
        <v>223</v>
      </c>
      <c r="B225" s="70" t="s">
        <v>301</v>
      </c>
      <c r="C225" s="71">
        <v>0</v>
      </c>
      <c r="D225" s="71">
        <v>0</v>
      </c>
      <c r="E225" s="71">
        <v>0</v>
      </c>
      <c r="F225" s="71">
        <v>0</v>
      </c>
      <c r="H225" s="70">
        <v>223</v>
      </c>
      <c r="I225" s="70" t="s">
        <v>301</v>
      </c>
      <c r="J225" s="75">
        <v>0</v>
      </c>
      <c r="K225" s="71">
        <v>0</v>
      </c>
      <c r="L225" s="71">
        <v>0</v>
      </c>
      <c r="M225" s="71">
        <v>0</v>
      </c>
      <c r="O225" s="70">
        <v>223</v>
      </c>
      <c r="P225" s="70" t="s">
        <v>301</v>
      </c>
      <c r="Q225" s="75">
        <v>0</v>
      </c>
      <c r="R225" s="71">
        <v>0</v>
      </c>
      <c r="S225" s="71">
        <v>0</v>
      </c>
      <c r="T225" s="71">
        <v>0</v>
      </c>
      <c r="V225" s="70">
        <v>223</v>
      </c>
      <c r="W225" s="70" t="s">
        <v>301</v>
      </c>
      <c r="X225" s="71">
        <v>0</v>
      </c>
      <c r="Y225" s="71">
        <v>0</v>
      </c>
      <c r="Z225" s="71">
        <v>0</v>
      </c>
      <c r="AA225" s="71">
        <v>0</v>
      </c>
      <c r="AC225" s="70">
        <v>223</v>
      </c>
      <c r="AD225" s="70" t="s">
        <v>301</v>
      </c>
      <c r="AE225" s="71">
        <v>0</v>
      </c>
      <c r="AF225" s="71">
        <v>0</v>
      </c>
      <c r="AG225" s="71">
        <v>0</v>
      </c>
      <c r="AH225" s="71">
        <v>0</v>
      </c>
      <c r="AJ225" s="70">
        <v>223</v>
      </c>
      <c r="AK225" s="70" t="s">
        <v>301</v>
      </c>
      <c r="AL225" s="71">
        <v>0</v>
      </c>
      <c r="AM225" s="71">
        <v>0</v>
      </c>
      <c r="AN225" s="71">
        <v>0</v>
      </c>
      <c r="AO225" s="71">
        <v>0</v>
      </c>
      <c r="AQ225" s="70">
        <v>223</v>
      </c>
      <c r="AR225" s="70" t="s">
        <v>301</v>
      </c>
      <c r="AS225" s="71">
        <v>0</v>
      </c>
      <c r="AT225" s="71">
        <v>0</v>
      </c>
      <c r="AU225" s="71">
        <v>0</v>
      </c>
      <c r="AV225" s="71">
        <v>0</v>
      </c>
      <c r="AX225" s="70">
        <v>223</v>
      </c>
      <c r="AY225" s="70" t="s">
        <v>301</v>
      </c>
      <c r="AZ225" s="71">
        <v>0</v>
      </c>
      <c r="BA225" s="71">
        <v>0</v>
      </c>
      <c r="BB225" s="71">
        <v>0</v>
      </c>
      <c r="BC225" s="71">
        <v>0</v>
      </c>
      <c r="BE225" s="70">
        <v>223</v>
      </c>
      <c r="BF225" s="70" t="s">
        <v>301</v>
      </c>
      <c r="BG225" s="71">
        <v>0</v>
      </c>
      <c r="BH225" s="71">
        <v>0</v>
      </c>
      <c r="BI225" s="71">
        <v>0</v>
      </c>
      <c r="BJ225" s="71">
        <v>0</v>
      </c>
      <c r="BL225" s="70">
        <v>223</v>
      </c>
      <c r="BM225" s="70" t="s">
        <v>301</v>
      </c>
      <c r="BN225" s="71">
        <v>0</v>
      </c>
      <c r="BO225" s="71">
        <v>0</v>
      </c>
      <c r="BP225" s="71">
        <v>0</v>
      </c>
      <c r="BQ225" s="71">
        <v>0</v>
      </c>
      <c r="BS225" s="70">
        <v>223</v>
      </c>
      <c r="BT225" s="70" t="s">
        <v>301</v>
      </c>
      <c r="BU225" s="71">
        <v>0</v>
      </c>
      <c r="BV225" s="71">
        <v>0</v>
      </c>
      <c r="BW225" s="71">
        <v>0</v>
      </c>
      <c r="BX225" s="71">
        <v>0</v>
      </c>
      <c r="BZ225" s="70">
        <v>223</v>
      </c>
      <c r="CA225" s="70" t="s">
        <v>301</v>
      </c>
      <c r="CB225" s="71">
        <v>0</v>
      </c>
      <c r="CC225" s="71">
        <v>0</v>
      </c>
      <c r="CD225" s="71">
        <v>0</v>
      </c>
      <c r="CE225" s="71">
        <v>0</v>
      </c>
      <c r="CG225" s="70">
        <v>223</v>
      </c>
      <c r="CH225" s="70" t="s">
        <v>301</v>
      </c>
      <c r="CI225" s="71">
        <v>0</v>
      </c>
      <c r="CJ225" s="71">
        <v>0</v>
      </c>
      <c r="CK225" s="71">
        <v>0</v>
      </c>
      <c r="CL225" s="71">
        <v>0</v>
      </c>
      <c r="CN225" s="70">
        <v>223</v>
      </c>
      <c r="CO225" s="70" t="s">
        <v>301</v>
      </c>
      <c r="CP225" s="71">
        <v>0</v>
      </c>
      <c r="CQ225" s="71">
        <v>0</v>
      </c>
      <c r="CR225" s="71">
        <v>0</v>
      </c>
      <c r="CS225" s="71">
        <v>0</v>
      </c>
      <c r="CU225" s="70">
        <v>223</v>
      </c>
      <c r="CV225" s="70" t="s">
        <v>301</v>
      </c>
      <c r="CW225" s="71">
        <v>0</v>
      </c>
      <c r="CX225" s="71">
        <v>0</v>
      </c>
      <c r="CY225" s="71">
        <v>0</v>
      </c>
      <c r="CZ225" s="71">
        <v>0</v>
      </c>
      <c r="DB225" s="70">
        <v>223</v>
      </c>
      <c r="DC225" s="70" t="s">
        <v>301</v>
      </c>
      <c r="DD225" s="71">
        <v>0</v>
      </c>
      <c r="DE225" s="71">
        <v>0</v>
      </c>
      <c r="DF225" s="71">
        <v>0</v>
      </c>
      <c r="DG225" s="71">
        <v>0</v>
      </c>
      <c r="DI225" s="70">
        <v>223</v>
      </c>
      <c r="DJ225" s="70" t="s">
        <v>301</v>
      </c>
      <c r="DK225" s="71">
        <v>0</v>
      </c>
      <c r="DL225" s="71">
        <v>0</v>
      </c>
      <c r="DM225" s="71">
        <v>0</v>
      </c>
      <c r="DN225" s="71">
        <v>0</v>
      </c>
      <c r="DP225" s="70">
        <v>223</v>
      </c>
      <c r="DQ225" s="70" t="s">
        <v>301</v>
      </c>
      <c r="DR225" s="71">
        <v>0</v>
      </c>
      <c r="DS225" s="71">
        <v>0</v>
      </c>
      <c r="DT225" s="71">
        <v>0</v>
      </c>
      <c r="DU225" s="71">
        <v>0</v>
      </c>
      <c r="DW225" s="70">
        <v>223</v>
      </c>
      <c r="DX225" s="70" t="s">
        <v>301</v>
      </c>
      <c r="DY225" s="71">
        <v>0</v>
      </c>
      <c r="DZ225" s="71">
        <v>0</v>
      </c>
      <c r="EA225" s="71">
        <v>0</v>
      </c>
      <c r="EB225" s="71">
        <v>0</v>
      </c>
    </row>
    <row r="226" spans="1:132" x14ac:dyDescent="0.35">
      <c r="A226" s="70">
        <v>224</v>
      </c>
      <c r="B226" s="70" t="s">
        <v>302</v>
      </c>
      <c r="C226" s="71">
        <v>0</v>
      </c>
      <c r="D226" s="71">
        <v>8.8312122144694305E-2</v>
      </c>
      <c r="E226" s="71">
        <v>6.6559171665195403E-3</v>
      </c>
      <c r="F226" s="71">
        <v>9.4968039311213795E-2</v>
      </c>
      <c r="H226" s="70">
        <v>224</v>
      </c>
      <c r="I226" s="70" t="s">
        <v>302</v>
      </c>
      <c r="J226" s="75">
        <v>0</v>
      </c>
      <c r="K226" s="71">
        <v>3.9078030049254999</v>
      </c>
      <c r="L226" s="71">
        <v>0.119681421733575</v>
      </c>
      <c r="M226" s="71">
        <v>4.0274844266590701</v>
      </c>
      <c r="O226" s="70">
        <v>224</v>
      </c>
      <c r="P226" s="70" t="s">
        <v>302</v>
      </c>
      <c r="Q226" s="75">
        <v>0</v>
      </c>
      <c r="R226" s="71">
        <v>0.621335536338678</v>
      </c>
      <c r="S226" s="71">
        <v>0.22367288522295301</v>
      </c>
      <c r="T226" s="71">
        <v>0.84500842156163103</v>
      </c>
      <c r="V226" s="70">
        <v>224</v>
      </c>
      <c r="W226" s="70" t="s">
        <v>302</v>
      </c>
      <c r="X226" s="71">
        <v>0</v>
      </c>
      <c r="Y226" s="71">
        <v>2.3324300947452099</v>
      </c>
      <c r="Z226" s="71">
        <v>7.6331412224725601E-2</v>
      </c>
      <c r="AA226" s="71">
        <v>2.40876150696994</v>
      </c>
      <c r="AC226" s="70">
        <v>224</v>
      </c>
      <c r="AD226" s="70" t="s">
        <v>302</v>
      </c>
      <c r="AE226" s="71">
        <v>0</v>
      </c>
      <c r="AF226" s="71">
        <v>0.107856908299251</v>
      </c>
      <c r="AG226" s="71">
        <v>4.0819051145510203E-2</v>
      </c>
      <c r="AH226" s="71">
        <v>0.148675959444761</v>
      </c>
      <c r="AJ226" s="70">
        <v>224</v>
      </c>
      <c r="AK226" s="70" t="s">
        <v>302</v>
      </c>
      <c r="AL226" s="71">
        <v>0</v>
      </c>
      <c r="AM226" s="71">
        <v>2.1372920090690899E-2</v>
      </c>
      <c r="AN226" s="71">
        <v>7.3158692421340904E-4</v>
      </c>
      <c r="AO226" s="71">
        <v>2.2104507014904299E-2</v>
      </c>
      <c r="AQ226" s="70">
        <v>224</v>
      </c>
      <c r="AR226" s="70" t="s">
        <v>302</v>
      </c>
      <c r="AS226" s="71">
        <v>0</v>
      </c>
      <c r="AT226" s="71">
        <v>2.13938542105262E-3</v>
      </c>
      <c r="AU226" s="71">
        <v>1.1955956876796301E-3</v>
      </c>
      <c r="AV226" s="71">
        <v>3.3349811087322501E-3</v>
      </c>
      <c r="AX226" s="70">
        <v>224</v>
      </c>
      <c r="AY226" s="70" t="s">
        <v>302</v>
      </c>
      <c r="AZ226" s="71">
        <v>0</v>
      </c>
      <c r="BA226" s="71">
        <v>2.1372920090690899E-2</v>
      </c>
      <c r="BB226" s="71">
        <v>7.3158692421340904E-4</v>
      </c>
      <c r="BC226" s="71">
        <v>2.2104507014904299E-2</v>
      </c>
      <c r="BE226" s="70">
        <v>224</v>
      </c>
      <c r="BF226" s="70" t="s">
        <v>302</v>
      </c>
      <c r="BG226" s="71">
        <v>0</v>
      </c>
      <c r="BH226" s="71">
        <v>2.13938542105262E-3</v>
      </c>
      <c r="BI226" s="71">
        <v>1.1955956876796301E-3</v>
      </c>
      <c r="BJ226" s="71">
        <v>3.3349811087322501E-3</v>
      </c>
      <c r="BL226" s="70">
        <v>224</v>
      </c>
      <c r="BM226" s="70" t="s">
        <v>302</v>
      </c>
      <c r="BN226" s="71">
        <v>0</v>
      </c>
      <c r="BO226" s="71">
        <v>4.3522107940946901E-2</v>
      </c>
      <c r="BP226" s="71">
        <v>1.48974519853605E-3</v>
      </c>
      <c r="BQ226" s="71">
        <v>4.5011853139482999E-2</v>
      </c>
      <c r="BS226" s="70">
        <v>224</v>
      </c>
      <c r="BT226" s="70" t="s">
        <v>302</v>
      </c>
      <c r="BU226" s="71">
        <v>0</v>
      </c>
      <c r="BV226" s="71">
        <v>5.25761080897895E-3</v>
      </c>
      <c r="BW226" s="71">
        <v>1.9346285829209501E-3</v>
      </c>
      <c r="BX226" s="71">
        <v>7.1922393918999001E-3</v>
      </c>
      <c r="BZ226" s="70">
        <v>224</v>
      </c>
      <c r="CA226" s="70" t="s">
        <v>302</v>
      </c>
      <c r="CB226" s="71">
        <v>0</v>
      </c>
      <c r="CC226" s="71">
        <v>0.10148434979580399</v>
      </c>
      <c r="CD226" s="71">
        <v>2.9793833080813499E-3</v>
      </c>
      <c r="CE226" s="71">
        <v>0.104463733103885</v>
      </c>
      <c r="CG226" s="70">
        <v>224</v>
      </c>
      <c r="CH226" s="70" t="s">
        <v>302</v>
      </c>
      <c r="CI226" s="71">
        <v>0</v>
      </c>
      <c r="CJ226" s="71">
        <v>1.36602968421952E-2</v>
      </c>
      <c r="CK226" s="71">
        <v>6.1356907629735698E-3</v>
      </c>
      <c r="CL226" s="71">
        <v>1.9795987605168801E-2</v>
      </c>
      <c r="CN226" s="70">
        <v>224</v>
      </c>
      <c r="CO226" s="70" t="s">
        <v>302</v>
      </c>
      <c r="CP226" s="71">
        <v>0</v>
      </c>
      <c r="CQ226" s="71">
        <v>1.8027649454996499E-2</v>
      </c>
      <c r="CR226" s="71">
        <v>6.1707958293087401E-4</v>
      </c>
      <c r="CS226" s="71">
        <v>1.86447290379274E-2</v>
      </c>
      <c r="CU226" s="70">
        <v>224</v>
      </c>
      <c r="CV226" s="70" t="s">
        <v>302</v>
      </c>
      <c r="CW226" s="71">
        <v>0</v>
      </c>
      <c r="CX226" s="71">
        <v>1.82114201875282E-3</v>
      </c>
      <c r="CY226" s="71">
        <v>1.02445664858769E-3</v>
      </c>
      <c r="CZ226" s="71">
        <v>2.8455986673405101E-3</v>
      </c>
      <c r="DB226" s="70">
        <v>224</v>
      </c>
      <c r="DC226" s="70" t="s">
        <v>302</v>
      </c>
      <c r="DD226" s="71">
        <v>0</v>
      </c>
      <c r="DE226" s="71">
        <v>6.4922389657097804E-2</v>
      </c>
      <c r="DF226" s="71">
        <v>2.8214303545201101E-3</v>
      </c>
      <c r="DG226" s="71">
        <v>6.7743820011617897E-2</v>
      </c>
      <c r="DI226" s="70">
        <v>224</v>
      </c>
      <c r="DJ226" s="70" t="s">
        <v>302</v>
      </c>
      <c r="DK226" s="71">
        <v>0</v>
      </c>
      <c r="DL226" s="71">
        <v>6.8326533188084503E-3</v>
      </c>
      <c r="DM226" s="71">
        <v>3.73859883444303E-3</v>
      </c>
      <c r="DN226" s="71">
        <v>1.05712521532515E-2</v>
      </c>
      <c r="DP226" s="70">
        <v>224</v>
      </c>
      <c r="DQ226" s="70" t="s">
        <v>302</v>
      </c>
      <c r="DR226" s="71">
        <v>0</v>
      </c>
      <c r="DS226" s="71">
        <v>4.9124446939527298E-2</v>
      </c>
      <c r="DT226" s="71">
        <v>1.6815111312668499E-3</v>
      </c>
      <c r="DU226" s="71">
        <v>5.0805958070794202E-2</v>
      </c>
      <c r="DW226" s="70">
        <v>224</v>
      </c>
      <c r="DX226" s="70" t="s">
        <v>302</v>
      </c>
      <c r="DY226" s="71">
        <v>0</v>
      </c>
      <c r="DZ226" s="71">
        <v>1.08431963771647E-2</v>
      </c>
      <c r="EA226" s="71">
        <v>2.9336811779507601E-3</v>
      </c>
      <c r="EB226" s="71">
        <v>1.37768775551155E-2</v>
      </c>
    </row>
    <row r="227" spans="1:132" x14ac:dyDescent="0.35">
      <c r="A227" s="70">
        <v>225</v>
      </c>
      <c r="B227" s="70" t="s">
        <v>303</v>
      </c>
      <c r="C227" s="71">
        <v>0</v>
      </c>
      <c r="D227" s="71">
        <v>0</v>
      </c>
      <c r="E227" s="71">
        <v>0</v>
      </c>
      <c r="F227" s="71">
        <v>0</v>
      </c>
      <c r="H227" s="70">
        <v>225</v>
      </c>
      <c r="I227" s="70" t="s">
        <v>303</v>
      </c>
      <c r="J227" s="75">
        <v>0</v>
      </c>
      <c r="K227" s="71">
        <v>0</v>
      </c>
      <c r="L227" s="71">
        <v>0</v>
      </c>
      <c r="M227" s="71">
        <v>0</v>
      </c>
      <c r="O227" s="70">
        <v>225</v>
      </c>
      <c r="P227" s="70" t="s">
        <v>303</v>
      </c>
      <c r="Q227" s="75">
        <v>0</v>
      </c>
      <c r="R227" s="71">
        <v>0</v>
      </c>
      <c r="S227" s="71">
        <v>0</v>
      </c>
      <c r="T227" s="71">
        <v>0</v>
      </c>
      <c r="V227" s="70">
        <v>225</v>
      </c>
      <c r="W227" s="70" t="s">
        <v>303</v>
      </c>
      <c r="X227" s="71">
        <v>0</v>
      </c>
      <c r="Y227" s="71">
        <v>0</v>
      </c>
      <c r="Z227" s="71">
        <v>0</v>
      </c>
      <c r="AA227" s="71">
        <v>0</v>
      </c>
      <c r="AC227" s="70">
        <v>225</v>
      </c>
      <c r="AD227" s="70" t="s">
        <v>303</v>
      </c>
      <c r="AE227" s="71">
        <v>0</v>
      </c>
      <c r="AF227" s="71">
        <v>0</v>
      </c>
      <c r="AG227" s="71">
        <v>0</v>
      </c>
      <c r="AH227" s="71">
        <v>0</v>
      </c>
      <c r="AJ227" s="70">
        <v>225</v>
      </c>
      <c r="AK227" s="70" t="s">
        <v>303</v>
      </c>
      <c r="AL227" s="71">
        <v>0</v>
      </c>
      <c r="AM227" s="71">
        <v>0</v>
      </c>
      <c r="AN227" s="71">
        <v>0</v>
      </c>
      <c r="AO227" s="71">
        <v>0</v>
      </c>
      <c r="AQ227" s="70">
        <v>225</v>
      </c>
      <c r="AR227" s="70" t="s">
        <v>303</v>
      </c>
      <c r="AS227" s="71">
        <v>0</v>
      </c>
      <c r="AT227" s="71">
        <v>0</v>
      </c>
      <c r="AU227" s="71">
        <v>0</v>
      </c>
      <c r="AV227" s="71">
        <v>0</v>
      </c>
      <c r="AX227" s="70">
        <v>225</v>
      </c>
      <c r="AY227" s="70" t="s">
        <v>303</v>
      </c>
      <c r="AZ227" s="71">
        <v>0</v>
      </c>
      <c r="BA227" s="71">
        <v>0</v>
      </c>
      <c r="BB227" s="71">
        <v>0</v>
      </c>
      <c r="BC227" s="71">
        <v>0</v>
      </c>
      <c r="BE227" s="70">
        <v>225</v>
      </c>
      <c r="BF227" s="70" t="s">
        <v>303</v>
      </c>
      <c r="BG227" s="71">
        <v>0</v>
      </c>
      <c r="BH227" s="71">
        <v>0</v>
      </c>
      <c r="BI227" s="71">
        <v>0</v>
      </c>
      <c r="BJ227" s="71">
        <v>0</v>
      </c>
      <c r="BL227" s="70">
        <v>225</v>
      </c>
      <c r="BM227" s="70" t="s">
        <v>303</v>
      </c>
      <c r="BN227" s="71">
        <v>0</v>
      </c>
      <c r="BO227" s="71">
        <v>0</v>
      </c>
      <c r="BP227" s="71">
        <v>0</v>
      </c>
      <c r="BQ227" s="71">
        <v>0</v>
      </c>
      <c r="BS227" s="70">
        <v>225</v>
      </c>
      <c r="BT227" s="70" t="s">
        <v>303</v>
      </c>
      <c r="BU227" s="71">
        <v>0</v>
      </c>
      <c r="BV227" s="71">
        <v>0</v>
      </c>
      <c r="BW227" s="71">
        <v>0</v>
      </c>
      <c r="BX227" s="71">
        <v>0</v>
      </c>
      <c r="BZ227" s="70">
        <v>225</v>
      </c>
      <c r="CA227" s="70" t="s">
        <v>303</v>
      </c>
      <c r="CB227" s="71">
        <v>0</v>
      </c>
      <c r="CC227" s="71">
        <v>0</v>
      </c>
      <c r="CD227" s="71">
        <v>0</v>
      </c>
      <c r="CE227" s="71">
        <v>0</v>
      </c>
      <c r="CG227" s="70">
        <v>225</v>
      </c>
      <c r="CH227" s="70" t="s">
        <v>303</v>
      </c>
      <c r="CI227" s="71">
        <v>0</v>
      </c>
      <c r="CJ227" s="71">
        <v>0</v>
      </c>
      <c r="CK227" s="71">
        <v>0</v>
      </c>
      <c r="CL227" s="71">
        <v>0</v>
      </c>
      <c r="CN227" s="70">
        <v>225</v>
      </c>
      <c r="CO227" s="70" t="s">
        <v>303</v>
      </c>
      <c r="CP227" s="71">
        <v>0</v>
      </c>
      <c r="CQ227" s="71">
        <v>0</v>
      </c>
      <c r="CR227" s="71">
        <v>0</v>
      </c>
      <c r="CS227" s="71">
        <v>0</v>
      </c>
      <c r="CU227" s="70">
        <v>225</v>
      </c>
      <c r="CV227" s="70" t="s">
        <v>303</v>
      </c>
      <c r="CW227" s="71">
        <v>0</v>
      </c>
      <c r="CX227" s="71">
        <v>0</v>
      </c>
      <c r="CY227" s="71">
        <v>0</v>
      </c>
      <c r="CZ227" s="71">
        <v>0</v>
      </c>
      <c r="DB227" s="70">
        <v>225</v>
      </c>
      <c r="DC227" s="70" t="s">
        <v>303</v>
      </c>
      <c r="DD227" s="71">
        <v>0</v>
      </c>
      <c r="DE227" s="71">
        <v>0</v>
      </c>
      <c r="DF227" s="71">
        <v>0</v>
      </c>
      <c r="DG227" s="71">
        <v>0</v>
      </c>
      <c r="DI227" s="70">
        <v>225</v>
      </c>
      <c r="DJ227" s="70" t="s">
        <v>303</v>
      </c>
      <c r="DK227" s="71">
        <v>0</v>
      </c>
      <c r="DL227" s="71">
        <v>0</v>
      </c>
      <c r="DM227" s="71">
        <v>0</v>
      </c>
      <c r="DN227" s="71">
        <v>0</v>
      </c>
      <c r="DP227" s="70">
        <v>225</v>
      </c>
      <c r="DQ227" s="70" t="s">
        <v>303</v>
      </c>
      <c r="DR227" s="71">
        <v>0</v>
      </c>
      <c r="DS227" s="71">
        <v>0</v>
      </c>
      <c r="DT227" s="71">
        <v>0</v>
      </c>
      <c r="DU227" s="71">
        <v>0</v>
      </c>
      <c r="DW227" s="70">
        <v>225</v>
      </c>
      <c r="DX227" s="70" t="s">
        <v>303</v>
      </c>
      <c r="DY227" s="71">
        <v>0</v>
      </c>
      <c r="DZ227" s="71">
        <v>0</v>
      </c>
      <c r="EA227" s="71">
        <v>0</v>
      </c>
      <c r="EB227" s="71">
        <v>0</v>
      </c>
    </row>
    <row r="228" spans="1:132" x14ac:dyDescent="0.35">
      <c r="A228" s="70">
        <v>226</v>
      </c>
      <c r="B228" s="70" t="s">
        <v>304</v>
      </c>
      <c r="C228" s="71">
        <v>0</v>
      </c>
      <c r="D228" s="71">
        <v>0.26182318752515998</v>
      </c>
      <c r="E228" s="71">
        <v>3.6909593385174903E-2</v>
      </c>
      <c r="F228" s="71">
        <v>0.29873278091033501</v>
      </c>
      <c r="H228" s="70">
        <v>226</v>
      </c>
      <c r="I228" s="70" t="s">
        <v>304</v>
      </c>
      <c r="J228" s="75">
        <v>0</v>
      </c>
      <c r="K228" s="71">
        <v>6.3666954705155598</v>
      </c>
      <c r="L228" s="71">
        <v>0.66311226920258004</v>
      </c>
      <c r="M228" s="71">
        <v>7.02980773971814</v>
      </c>
      <c r="O228" s="70">
        <v>226</v>
      </c>
      <c r="P228" s="70" t="s">
        <v>304</v>
      </c>
      <c r="Q228" s="75">
        <v>0</v>
      </c>
      <c r="R228" s="71">
        <v>2.0161599682902498</v>
      </c>
      <c r="S228" s="71">
        <v>1.2369211405309299</v>
      </c>
      <c r="T228" s="71">
        <v>3.25308110882118</v>
      </c>
      <c r="V228" s="70">
        <v>226</v>
      </c>
      <c r="W228" s="70" t="s">
        <v>304</v>
      </c>
      <c r="X228" s="71">
        <v>0</v>
      </c>
      <c r="Y228" s="71">
        <v>7.31475487058173</v>
      </c>
      <c r="Z228" s="71">
        <v>0.42319450943694797</v>
      </c>
      <c r="AA228" s="71">
        <v>7.73794938001868</v>
      </c>
      <c r="AC228" s="70">
        <v>226</v>
      </c>
      <c r="AD228" s="70" t="s">
        <v>304</v>
      </c>
      <c r="AE228" s="71">
        <v>0</v>
      </c>
      <c r="AF228" s="71">
        <v>0.42120479976069197</v>
      </c>
      <c r="AG228" s="71">
        <v>0.225642054068107</v>
      </c>
      <c r="AH228" s="71">
        <v>0.64684685382879903</v>
      </c>
      <c r="AJ228" s="70">
        <v>226</v>
      </c>
      <c r="AK228" s="70" t="s">
        <v>304</v>
      </c>
      <c r="AL228" s="71">
        <v>0</v>
      </c>
      <c r="AM228" s="71">
        <v>1.59160743288097E-2</v>
      </c>
      <c r="AN228" s="71">
        <v>4.0511049497236997E-3</v>
      </c>
      <c r="AO228" s="71">
        <v>1.9967179278533399E-2</v>
      </c>
      <c r="AQ228" s="70">
        <v>226</v>
      </c>
      <c r="AR228" s="70" t="s">
        <v>304</v>
      </c>
      <c r="AS228" s="71">
        <v>0</v>
      </c>
      <c r="AT228" s="71">
        <v>7.0963646479274304E-3</v>
      </c>
      <c r="AU228" s="71">
        <v>6.6205912057844402E-3</v>
      </c>
      <c r="AV228" s="71">
        <v>1.3716955853711899E-2</v>
      </c>
      <c r="AX228" s="70">
        <v>226</v>
      </c>
      <c r="AY228" s="70" t="s">
        <v>304</v>
      </c>
      <c r="AZ228" s="71">
        <v>0</v>
      </c>
      <c r="BA228" s="71">
        <v>1.59160743288097E-2</v>
      </c>
      <c r="BB228" s="71">
        <v>4.0511049497236997E-3</v>
      </c>
      <c r="BC228" s="71">
        <v>1.9967179278533399E-2</v>
      </c>
      <c r="BE228" s="70">
        <v>226</v>
      </c>
      <c r="BF228" s="70" t="s">
        <v>304</v>
      </c>
      <c r="BG228" s="71">
        <v>0</v>
      </c>
      <c r="BH228" s="71">
        <v>7.0963646479274304E-3</v>
      </c>
      <c r="BI228" s="71">
        <v>6.6205912057844402E-3</v>
      </c>
      <c r="BJ228" s="71">
        <v>1.3716955853711899E-2</v>
      </c>
      <c r="BL228" s="70">
        <v>226</v>
      </c>
      <c r="BM228" s="70" t="s">
        <v>304</v>
      </c>
      <c r="BN228" s="71">
        <v>0</v>
      </c>
      <c r="BO228" s="71">
        <v>3.2410222936092803E-2</v>
      </c>
      <c r="BP228" s="71">
        <v>8.2493466570706803E-3</v>
      </c>
      <c r="BQ228" s="71">
        <v>4.0659569593163497E-2</v>
      </c>
      <c r="BS228" s="70">
        <v>226</v>
      </c>
      <c r="BT228" s="70" t="s">
        <v>304</v>
      </c>
      <c r="BU228" s="71">
        <v>0</v>
      </c>
      <c r="BV228" s="71">
        <v>6.3480780497727499E-2</v>
      </c>
      <c r="BW228" s="71">
        <v>1.07065270562418E-2</v>
      </c>
      <c r="BX228" s="71">
        <v>7.4187307553969295E-2</v>
      </c>
      <c r="BZ228" s="70">
        <v>226</v>
      </c>
      <c r="CA228" s="70" t="s">
        <v>304</v>
      </c>
      <c r="CB228" s="71">
        <v>0</v>
      </c>
      <c r="CC228" s="71">
        <v>0.196934769446934</v>
      </c>
      <c r="CD228" s="71">
        <v>1.6511646586469801E-2</v>
      </c>
      <c r="CE228" s="71">
        <v>0.213446416033404</v>
      </c>
      <c r="CG228" s="70">
        <v>226</v>
      </c>
      <c r="CH228" s="70" t="s">
        <v>304</v>
      </c>
      <c r="CI228" s="71">
        <v>0</v>
      </c>
      <c r="CJ228" s="71">
        <v>7.1431195356038604E-2</v>
      </c>
      <c r="CK228" s="71">
        <v>3.3919268605307397E-2</v>
      </c>
      <c r="CL228" s="71">
        <v>0.10535046396134599</v>
      </c>
      <c r="CN228" s="70">
        <v>226</v>
      </c>
      <c r="CO228" s="70" t="s">
        <v>304</v>
      </c>
      <c r="CP228" s="71">
        <v>0</v>
      </c>
      <c r="CQ228" s="71">
        <v>1.34249043875115E-2</v>
      </c>
      <c r="CR228" s="71">
        <v>3.4170295696201898E-3</v>
      </c>
      <c r="CS228" s="71">
        <v>1.68419339571317E-2</v>
      </c>
      <c r="CU228" s="70">
        <v>226</v>
      </c>
      <c r="CV228" s="70" t="s">
        <v>304</v>
      </c>
      <c r="CW228" s="71">
        <v>0</v>
      </c>
      <c r="CX228" s="71">
        <v>5.7698610384952801E-3</v>
      </c>
      <c r="CY228" s="71">
        <v>5.6720171054200196E-3</v>
      </c>
      <c r="CZ228" s="71">
        <v>1.1441878143915301E-2</v>
      </c>
      <c r="DB228" s="70">
        <v>226</v>
      </c>
      <c r="DC228" s="70" t="s">
        <v>304</v>
      </c>
      <c r="DD228" s="71">
        <v>0</v>
      </c>
      <c r="DE228" s="71">
        <v>0.57035096918615402</v>
      </c>
      <c r="DF228" s="71">
        <v>1.5654763525743201E-2</v>
      </c>
      <c r="DG228" s="71">
        <v>0.58600573271189704</v>
      </c>
      <c r="DI228" s="70">
        <v>226</v>
      </c>
      <c r="DJ228" s="70" t="s">
        <v>304</v>
      </c>
      <c r="DK228" s="71">
        <v>0</v>
      </c>
      <c r="DL228" s="71">
        <v>2.1852570033357499E-2</v>
      </c>
      <c r="DM228" s="71">
        <v>2.0702806046272799E-2</v>
      </c>
      <c r="DN228" s="71">
        <v>4.2555376079630301E-2</v>
      </c>
      <c r="DP228" s="70">
        <v>226</v>
      </c>
      <c r="DQ228" s="70" t="s">
        <v>304</v>
      </c>
      <c r="DR228" s="71">
        <v>0</v>
      </c>
      <c r="DS228" s="71">
        <v>3.6582195859691198E-2</v>
      </c>
      <c r="DT228" s="71">
        <v>9.3112353999694301E-3</v>
      </c>
      <c r="DU228" s="71">
        <v>4.5893431259660701E-2</v>
      </c>
      <c r="DW228" s="70">
        <v>226</v>
      </c>
      <c r="DX228" s="70" t="s">
        <v>304</v>
      </c>
      <c r="DY228" s="71">
        <v>0</v>
      </c>
      <c r="DZ228" s="71">
        <v>1.9233345173364801E-2</v>
      </c>
      <c r="EA228" s="71">
        <v>1.62379386645627E-2</v>
      </c>
      <c r="EB228" s="71">
        <v>3.5471283837927498E-2</v>
      </c>
    </row>
    <row r="229" spans="1:132" x14ac:dyDescent="0.35">
      <c r="A229" s="70">
        <v>227</v>
      </c>
      <c r="B229" s="70" t="s">
        <v>305</v>
      </c>
      <c r="C229" s="71">
        <v>0</v>
      </c>
      <c r="D229" s="71">
        <v>0</v>
      </c>
      <c r="E229" s="71">
        <v>0</v>
      </c>
      <c r="F229" s="71">
        <v>0</v>
      </c>
      <c r="H229" s="70">
        <v>227</v>
      </c>
      <c r="I229" s="70" t="s">
        <v>305</v>
      </c>
      <c r="J229" s="75">
        <v>0</v>
      </c>
      <c r="K229" s="71">
        <v>0</v>
      </c>
      <c r="L229" s="71">
        <v>0</v>
      </c>
      <c r="M229" s="71">
        <v>0</v>
      </c>
      <c r="O229" s="70">
        <v>227</v>
      </c>
      <c r="P229" s="70" t="s">
        <v>305</v>
      </c>
      <c r="Q229" s="75">
        <v>0</v>
      </c>
      <c r="R229" s="71">
        <v>0</v>
      </c>
      <c r="S229" s="71">
        <v>0</v>
      </c>
      <c r="T229" s="71">
        <v>0</v>
      </c>
      <c r="V229" s="70">
        <v>227</v>
      </c>
      <c r="W229" s="70" t="s">
        <v>305</v>
      </c>
      <c r="X229" s="71">
        <v>0</v>
      </c>
      <c r="Y229" s="71">
        <v>0</v>
      </c>
      <c r="Z229" s="71">
        <v>0</v>
      </c>
      <c r="AA229" s="71">
        <v>0</v>
      </c>
      <c r="AC229" s="70">
        <v>227</v>
      </c>
      <c r="AD229" s="70" t="s">
        <v>305</v>
      </c>
      <c r="AE229" s="71">
        <v>0</v>
      </c>
      <c r="AF229" s="71">
        <v>0</v>
      </c>
      <c r="AG229" s="71">
        <v>0</v>
      </c>
      <c r="AH229" s="71">
        <v>0</v>
      </c>
      <c r="AJ229" s="70">
        <v>227</v>
      </c>
      <c r="AK229" s="70" t="s">
        <v>305</v>
      </c>
      <c r="AL229" s="71">
        <v>0</v>
      </c>
      <c r="AM229" s="71">
        <v>0</v>
      </c>
      <c r="AN229" s="71">
        <v>0</v>
      </c>
      <c r="AO229" s="71">
        <v>0</v>
      </c>
      <c r="AQ229" s="70">
        <v>227</v>
      </c>
      <c r="AR229" s="70" t="s">
        <v>305</v>
      </c>
      <c r="AS229" s="71">
        <v>0</v>
      </c>
      <c r="AT229" s="71">
        <v>0</v>
      </c>
      <c r="AU229" s="71">
        <v>0</v>
      </c>
      <c r="AV229" s="71">
        <v>0</v>
      </c>
      <c r="AX229" s="70">
        <v>227</v>
      </c>
      <c r="AY229" s="70" t="s">
        <v>305</v>
      </c>
      <c r="AZ229" s="71">
        <v>0</v>
      </c>
      <c r="BA229" s="71">
        <v>0</v>
      </c>
      <c r="BB229" s="71">
        <v>0</v>
      </c>
      <c r="BC229" s="71">
        <v>0</v>
      </c>
      <c r="BE229" s="70">
        <v>227</v>
      </c>
      <c r="BF229" s="70" t="s">
        <v>305</v>
      </c>
      <c r="BG229" s="71">
        <v>0</v>
      </c>
      <c r="BH229" s="71">
        <v>0</v>
      </c>
      <c r="BI229" s="71">
        <v>0</v>
      </c>
      <c r="BJ229" s="71">
        <v>0</v>
      </c>
      <c r="BL229" s="70">
        <v>227</v>
      </c>
      <c r="BM229" s="70" t="s">
        <v>305</v>
      </c>
      <c r="BN229" s="71">
        <v>0</v>
      </c>
      <c r="BO229" s="71">
        <v>0</v>
      </c>
      <c r="BP229" s="71">
        <v>0</v>
      </c>
      <c r="BQ229" s="71">
        <v>0</v>
      </c>
      <c r="BS229" s="70">
        <v>227</v>
      </c>
      <c r="BT229" s="70" t="s">
        <v>305</v>
      </c>
      <c r="BU229" s="71">
        <v>0</v>
      </c>
      <c r="BV229" s="71">
        <v>0</v>
      </c>
      <c r="BW229" s="71">
        <v>0</v>
      </c>
      <c r="BX229" s="71">
        <v>0</v>
      </c>
      <c r="BZ229" s="70">
        <v>227</v>
      </c>
      <c r="CA229" s="70" t="s">
        <v>305</v>
      </c>
      <c r="CB229" s="71">
        <v>0</v>
      </c>
      <c r="CC229" s="71">
        <v>0</v>
      </c>
      <c r="CD229" s="71">
        <v>0</v>
      </c>
      <c r="CE229" s="71">
        <v>0</v>
      </c>
      <c r="CG229" s="70">
        <v>227</v>
      </c>
      <c r="CH229" s="70" t="s">
        <v>305</v>
      </c>
      <c r="CI229" s="71">
        <v>0</v>
      </c>
      <c r="CJ229" s="71">
        <v>0</v>
      </c>
      <c r="CK229" s="71">
        <v>0</v>
      </c>
      <c r="CL229" s="71">
        <v>0</v>
      </c>
      <c r="CN229" s="70">
        <v>227</v>
      </c>
      <c r="CO229" s="70" t="s">
        <v>305</v>
      </c>
      <c r="CP229" s="71">
        <v>0</v>
      </c>
      <c r="CQ229" s="71">
        <v>0</v>
      </c>
      <c r="CR229" s="71">
        <v>0</v>
      </c>
      <c r="CS229" s="71">
        <v>0</v>
      </c>
      <c r="CU229" s="70">
        <v>227</v>
      </c>
      <c r="CV229" s="70" t="s">
        <v>305</v>
      </c>
      <c r="CW229" s="71">
        <v>0</v>
      </c>
      <c r="CX229" s="71">
        <v>0</v>
      </c>
      <c r="CY229" s="71">
        <v>0</v>
      </c>
      <c r="CZ229" s="71">
        <v>0</v>
      </c>
      <c r="DB229" s="70">
        <v>227</v>
      </c>
      <c r="DC229" s="70" t="s">
        <v>305</v>
      </c>
      <c r="DD229" s="71">
        <v>0</v>
      </c>
      <c r="DE229" s="71">
        <v>0</v>
      </c>
      <c r="DF229" s="71">
        <v>0</v>
      </c>
      <c r="DG229" s="71">
        <v>0</v>
      </c>
      <c r="DI229" s="70">
        <v>227</v>
      </c>
      <c r="DJ229" s="70" t="s">
        <v>305</v>
      </c>
      <c r="DK229" s="71">
        <v>0</v>
      </c>
      <c r="DL229" s="71">
        <v>0</v>
      </c>
      <c r="DM229" s="71">
        <v>0</v>
      </c>
      <c r="DN229" s="71">
        <v>0</v>
      </c>
      <c r="DP229" s="70">
        <v>227</v>
      </c>
      <c r="DQ229" s="70" t="s">
        <v>305</v>
      </c>
      <c r="DR229" s="71">
        <v>0</v>
      </c>
      <c r="DS229" s="71">
        <v>0</v>
      </c>
      <c r="DT229" s="71">
        <v>0</v>
      </c>
      <c r="DU229" s="71">
        <v>0</v>
      </c>
      <c r="DW229" s="70">
        <v>227</v>
      </c>
      <c r="DX229" s="70" t="s">
        <v>305</v>
      </c>
      <c r="DY229" s="71">
        <v>0</v>
      </c>
      <c r="DZ229" s="71">
        <v>0</v>
      </c>
      <c r="EA229" s="71">
        <v>0</v>
      </c>
      <c r="EB229" s="71">
        <v>0</v>
      </c>
    </row>
    <row r="230" spans="1:132" x14ac:dyDescent="0.35">
      <c r="A230" s="70">
        <v>228</v>
      </c>
      <c r="B230" s="70" t="s">
        <v>306</v>
      </c>
      <c r="C230" s="71">
        <v>0</v>
      </c>
      <c r="D230" s="71">
        <v>1.00581971934474</v>
      </c>
      <c r="E230" s="71">
        <v>0.252857252764013</v>
      </c>
      <c r="F230" s="71">
        <v>1.2586769721087501</v>
      </c>
      <c r="H230" s="70">
        <v>228</v>
      </c>
      <c r="I230" s="70" t="s">
        <v>306</v>
      </c>
      <c r="J230" s="75">
        <v>0</v>
      </c>
      <c r="K230" s="71">
        <v>36.250439792239199</v>
      </c>
      <c r="L230" s="71">
        <v>4.55065579954098</v>
      </c>
      <c r="M230" s="71">
        <v>40.801095591780197</v>
      </c>
      <c r="O230" s="70">
        <v>228</v>
      </c>
      <c r="P230" s="70" t="s">
        <v>306</v>
      </c>
      <c r="Q230" s="75">
        <v>0</v>
      </c>
      <c r="R230" s="71">
        <v>30.697586917543799</v>
      </c>
      <c r="S230" s="71">
        <v>8.5213693807633799</v>
      </c>
      <c r="T230" s="71">
        <v>39.218956298307198</v>
      </c>
      <c r="V230" s="70">
        <v>228</v>
      </c>
      <c r="W230" s="70" t="s">
        <v>306</v>
      </c>
      <c r="X230" s="71">
        <v>0</v>
      </c>
      <c r="Y230" s="71">
        <v>17.197074829613399</v>
      </c>
      <c r="Z230" s="71">
        <v>2.9004655562256598</v>
      </c>
      <c r="AA230" s="71">
        <v>20.0975403858391</v>
      </c>
      <c r="AC230" s="70">
        <v>228</v>
      </c>
      <c r="AD230" s="70" t="s">
        <v>306</v>
      </c>
      <c r="AE230" s="71">
        <v>0</v>
      </c>
      <c r="AF230" s="71">
        <v>3.1684239018737399</v>
      </c>
      <c r="AG230" s="71">
        <v>1.55572782538892</v>
      </c>
      <c r="AH230" s="71">
        <v>4.7241517272626599</v>
      </c>
      <c r="AJ230" s="70">
        <v>228</v>
      </c>
      <c r="AK230" s="70" t="s">
        <v>306</v>
      </c>
      <c r="AL230" s="71">
        <v>0</v>
      </c>
      <c r="AM230" s="71">
        <v>0.22803248137984</v>
      </c>
      <c r="AN230" s="71">
        <v>2.7833736221825101E-2</v>
      </c>
      <c r="AO230" s="71">
        <v>0.255866217601665</v>
      </c>
      <c r="AQ230" s="70">
        <v>228</v>
      </c>
      <c r="AR230" s="70" t="s">
        <v>306</v>
      </c>
      <c r="AS230" s="71">
        <v>0</v>
      </c>
      <c r="AT230" s="71">
        <v>8.0108195729724205E-2</v>
      </c>
      <c r="AU230" s="71">
        <v>4.5486753061622802E-2</v>
      </c>
      <c r="AV230" s="71">
        <v>0.125594948791347</v>
      </c>
      <c r="AX230" s="70">
        <v>228</v>
      </c>
      <c r="AY230" s="70" t="s">
        <v>306</v>
      </c>
      <c r="AZ230" s="71">
        <v>0</v>
      </c>
      <c r="BA230" s="71">
        <v>0.22803248137984</v>
      </c>
      <c r="BB230" s="71">
        <v>2.7833736221825101E-2</v>
      </c>
      <c r="BC230" s="71">
        <v>0.255866217601665</v>
      </c>
      <c r="BE230" s="70">
        <v>228</v>
      </c>
      <c r="BF230" s="70" t="s">
        <v>306</v>
      </c>
      <c r="BG230" s="71">
        <v>0</v>
      </c>
      <c r="BH230" s="71">
        <v>8.0108195729724205E-2</v>
      </c>
      <c r="BI230" s="71">
        <v>4.5486753061622802E-2</v>
      </c>
      <c r="BJ230" s="71">
        <v>0.125594948791347</v>
      </c>
      <c r="BL230" s="70">
        <v>228</v>
      </c>
      <c r="BM230" s="70" t="s">
        <v>306</v>
      </c>
      <c r="BN230" s="71">
        <v>0</v>
      </c>
      <c r="BO230" s="71">
        <v>0.46434713771180203</v>
      </c>
      <c r="BP230" s="71">
        <v>5.6678398043220397E-2</v>
      </c>
      <c r="BQ230" s="71">
        <v>0.52102553575502297</v>
      </c>
      <c r="BS230" s="70">
        <v>228</v>
      </c>
      <c r="BT230" s="70" t="s">
        <v>306</v>
      </c>
      <c r="BU230" s="71">
        <v>0</v>
      </c>
      <c r="BV230" s="71">
        <v>0.151630806961918</v>
      </c>
      <c r="BW230" s="71">
        <v>7.3648693637351506E-2</v>
      </c>
      <c r="BX230" s="71">
        <v>0.22527950059926999</v>
      </c>
      <c r="BZ230" s="70">
        <v>228</v>
      </c>
      <c r="CA230" s="70" t="s">
        <v>306</v>
      </c>
      <c r="CB230" s="71">
        <v>0</v>
      </c>
      <c r="CC230" s="71">
        <v>0.89166433206023399</v>
      </c>
      <c r="CD230" s="71">
        <v>0.11325765866965599</v>
      </c>
      <c r="CE230" s="71">
        <v>1.0049219907298901</v>
      </c>
      <c r="CG230" s="70">
        <v>228</v>
      </c>
      <c r="CH230" s="70" t="s">
        <v>306</v>
      </c>
      <c r="CI230" s="71">
        <v>0</v>
      </c>
      <c r="CJ230" s="71">
        <v>0.25096448794798198</v>
      </c>
      <c r="CK230" s="71">
        <v>0.23383409654649001</v>
      </c>
      <c r="CL230" s="71">
        <v>0.484798584494472</v>
      </c>
      <c r="CN230" s="70">
        <v>228</v>
      </c>
      <c r="CO230" s="70" t="s">
        <v>306</v>
      </c>
      <c r="CP230" s="71">
        <v>0</v>
      </c>
      <c r="CQ230" s="71">
        <v>0.19234103815600301</v>
      </c>
      <c r="CR230" s="71">
        <v>2.3477224333443101E-2</v>
      </c>
      <c r="CS230" s="71">
        <v>0.21581826248944599</v>
      </c>
      <c r="CU230" s="70">
        <v>228</v>
      </c>
      <c r="CV230" s="70" t="s">
        <v>306</v>
      </c>
      <c r="CW230" s="71">
        <v>0</v>
      </c>
      <c r="CX230" s="71">
        <v>6.60517766750192E-2</v>
      </c>
      <c r="CY230" s="71">
        <v>3.8982000661099997E-2</v>
      </c>
      <c r="CZ230" s="71">
        <v>0.105033777336119</v>
      </c>
      <c r="DB230" s="70">
        <v>228</v>
      </c>
      <c r="DC230" s="70" t="s">
        <v>306</v>
      </c>
      <c r="DD230" s="71">
        <v>0</v>
      </c>
      <c r="DE230" s="71">
        <v>0.92244712117939998</v>
      </c>
      <c r="DF230" s="71">
        <v>0.107123530502678</v>
      </c>
      <c r="DG230" s="71">
        <v>1.02957065168208</v>
      </c>
      <c r="DI230" s="70">
        <v>228</v>
      </c>
      <c r="DJ230" s="70" t="s">
        <v>306</v>
      </c>
      <c r="DK230" s="71">
        <v>0</v>
      </c>
      <c r="DL230" s="71">
        <v>0.247499331552538</v>
      </c>
      <c r="DM230" s="71">
        <v>0.14223333046703199</v>
      </c>
      <c r="DN230" s="71">
        <v>0.38973266201957002</v>
      </c>
      <c r="DP230" s="70">
        <v>228</v>
      </c>
      <c r="DQ230" s="70" t="s">
        <v>306</v>
      </c>
      <c r="DR230" s="71">
        <v>0</v>
      </c>
      <c r="DS230" s="71">
        <v>0.52411974987506804</v>
      </c>
      <c r="DT230" s="71">
        <v>6.3974267079836E-2</v>
      </c>
      <c r="DU230" s="71">
        <v>0.58809401695490404</v>
      </c>
      <c r="DW230" s="70">
        <v>228</v>
      </c>
      <c r="DX230" s="70" t="s">
        <v>306</v>
      </c>
      <c r="DY230" s="71">
        <v>0</v>
      </c>
      <c r="DZ230" s="71">
        <v>0.50423337104678201</v>
      </c>
      <c r="EA230" s="71">
        <v>0.11166370577314701</v>
      </c>
      <c r="EB230" s="71">
        <v>0.615897076819929</v>
      </c>
    </row>
    <row r="231" spans="1:132" x14ac:dyDescent="0.35">
      <c r="A231" s="70">
        <v>229</v>
      </c>
      <c r="B231" s="70" t="s">
        <v>307</v>
      </c>
      <c r="C231" s="71">
        <v>0</v>
      </c>
      <c r="D231" s="71">
        <v>6.6374601951896697</v>
      </c>
      <c r="E231" s="71">
        <v>0.43658517498289501</v>
      </c>
      <c r="F231" s="71">
        <v>7.0740453701725698</v>
      </c>
      <c r="H231" s="70">
        <v>229</v>
      </c>
      <c r="I231" s="70" t="s">
        <v>307</v>
      </c>
      <c r="J231" s="75">
        <v>0</v>
      </c>
      <c r="K231" s="71">
        <v>122.48040921185699</v>
      </c>
      <c r="L231" s="71">
        <v>7.8522505296620198</v>
      </c>
      <c r="M231" s="71">
        <v>130.332659741519</v>
      </c>
      <c r="O231" s="70">
        <v>229</v>
      </c>
      <c r="P231" s="70" t="s">
        <v>307</v>
      </c>
      <c r="Q231" s="75">
        <v>0</v>
      </c>
      <c r="R231" s="71">
        <v>28.318708201925698</v>
      </c>
      <c r="S231" s="71">
        <v>14.683130664874801</v>
      </c>
      <c r="T231" s="71">
        <v>43.001838866800497</v>
      </c>
      <c r="V231" s="70">
        <v>229</v>
      </c>
      <c r="W231" s="70" t="s">
        <v>307</v>
      </c>
      <c r="X231" s="71">
        <v>0</v>
      </c>
      <c r="Y231" s="71">
        <v>73.161634632703894</v>
      </c>
      <c r="Z231" s="71">
        <v>5.0071603953340897</v>
      </c>
      <c r="AA231" s="71">
        <v>78.168795028038005</v>
      </c>
      <c r="AC231" s="70">
        <v>229</v>
      </c>
      <c r="AD231" s="70" t="s">
        <v>307</v>
      </c>
      <c r="AE231" s="71">
        <v>0</v>
      </c>
      <c r="AF231" s="71">
        <v>8.2425293676402003</v>
      </c>
      <c r="AG231" s="71">
        <v>2.6798916000286002</v>
      </c>
      <c r="AH231" s="71">
        <v>10.922420967668801</v>
      </c>
      <c r="AJ231" s="70">
        <v>229</v>
      </c>
      <c r="AK231" s="70" t="s">
        <v>307</v>
      </c>
      <c r="AL231" s="71">
        <v>0</v>
      </c>
      <c r="AM231" s="71">
        <v>0.50732869153370197</v>
      </c>
      <c r="AN231" s="71">
        <v>4.8007126798425198E-2</v>
      </c>
      <c r="AO231" s="71">
        <v>0.55533581833212697</v>
      </c>
      <c r="AQ231" s="70">
        <v>229</v>
      </c>
      <c r="AR231" s="70" t="s">
        <v>307</v>
      </c>
      <c r="AS231" s="71">
        <v>0</v>
      </c>
      <c r="AT231" s="71">
        <v>0.16353006518902699</v>
      </c>
      <c r="AU231" s="71">
        <v>7.8455378858225899E-2</v>
      </c>
      <c r="AV231" s="71">
        <v>0.241985444047253</v>
      </c>
      <c r="AX231" s="70">
        <v>229</v>
      </c>
      <c r="AY231" s="70" t="s">
        <v>307</v>
      </c>
      <c r="AZ231" s="71">
        <v>0</v>
      </c>
      <c r="BA231" s="71">
        <v>0.50732869153370197</v>
      </c>
      <c r="BB231" s="71">
        <v>4.8007126798425198E-2</v>
      </c>
      <c r="BC231" s="71">
        <v>0.55533581833212697</v>
      </c>
      <c r="BE231" s="70">
        <v>229</v>
      </c>
      <c r="BF231" s="70" t="s">
        <v>307</v>
      </c>
      <c r="BG231" s="71">
        <v>0</v>
      </c>
      <c r="BH231" s="71">
        <v>0.16353006518902699</v>
      </c>
      <c r="BI231" s="71">
        <v>7.8455378858225899E-2</v>
      </c>
      <c r="BJ231" s="71">
        <v>0.241985444047253</v>
      </c>
      <c r="BL231" s="70">
        <v>229</v>
      </c>
      <c r="BM231" s="70" t="s">
        <v>307</v>
      </c>
      <c r="BN231" s="71">
        <v>0</v>
      </c>
      <c r="BO231" s="71">
        <v>1.03308363952038</v>
      </c>
      <c r="BP231" s="71">
        <v>9.7757879858720406E-2</v>
      </c>
      <c r="BQ231" s="71">
        <v>1.1308415193790999</v>
      </c>
      <c r="BS231" s="70">
        <v>229</v>
      </c>
      <c r="BT231" s="70" t="s">
        <v>307</v>
      </c>
      <c r="BU231" s="71">
        <v>0</v>
      </c>
      <c r="BV231" s="71">
        <v>0.46971490884957801</v>
      </c>
      <c r="BW231" s="71">
        <v>0.12697282339350999</v>
      </c>
      <c r="BX231" s="71">
        <v>0.59668773224308702</v>
      </c>
      <c r="BZ231" s="70">
        <v>229</v>
      </c>
      <c r="CA231" s="70" t="s">
        <v>307</v>
      </c>
      <c r="CB231" s="71">
        <v>0</v>
      </c>
      <c r="CC231" s="71">
        <v>3.45242787248355</v>
      </c>
      <c r="CD231" s="71">
        <v>0.195462786847037</v>
      </c>
      <c r="CE231" s="71">
        <v>3.6478906593305802</v>
      </c>
      <c r="CG231" s="70">
        <v>229</v>
      </c>
      <c r="CH231" s="70" t="s">
        <v>307</v>
      </c>
      <c r="CI231" s="71">
        <v>0</v>
      </c>
      <c r="CJ231" s="71">
        <v>0.63340642209421505</v>
      </c>
      <c r="CK231" s="71">
        <v>0.40281941573810298</v>
      </c>
      <c r="CL231" s="71">
        <v>1.0362258378323199</v>
      </c>
      <c r="CN231" s="70">
        <v>229</v>
      </c>
      <c r="CO231" s="70" t="s">
        <v>307</v>
      </c>
      <c r="CP231" s="71">
        <v>0</v>
      </c>
      <c r="CQ231" s="71">
        <v>0.42792205139133999</v>
      </c>
      <c r="CR231" s="71">
        <v>4.0493093577818301E-2</v>
      </c>
      <c r="CS231" s="71">
        <v>0.46841514496915898</v>
      </c>
      <c r="CU231" s="70">
        <v>229</v>
      </c>
      <c r="CV231" s="70" t="s">
        <v>307</v>
      </c>
      <c r="CW231" s="71">
        <v>0</v>
      </c>
      <c r="CX231" s="71">
        <v>0.132903769095747</v>
      </c>
      <c r="CY231" s="71">
        <v>6.7228213315425001E-2</v>
      </c>
      <c r="CZ231" s="71">
        <v>0.200131982411172</v>
      </c>
      <c r="DB231" s="70">
        <v>229</v>
      </c>
      <c r="DC231" s="70" t="s">
        <v>307</v>
      </c>
      <c r="DD231" s="71">
        <v>0</v>
      </c>
      <c r="DE231" s="71">
        <v>5.4124381892073297</v>
      </c>
      <c r="DF231" s="71">
        <v>0.18503756194681301</v>
      </c>
      <c r="DG231" s="71">
        <v>5.59747575115414</v>
      </c>
      <c r="DI231" s="70">
        <v>229</v>
      </c>
      <c r="DJ231" s="70" t="s">
        <v>307</v>
      </c>
      <c r="DK231" s="71">
        <v>0</v>
      </c>
      <c r="DL231" s="71">
        <v>0.50021008620251195</v>
      </c>
      <c r="DM231" s="71">
        <v>0.245326794891216</v>
      </c>
      <c r="DN231" s="71">
        <v>0.74553688109372795</v>
      </c>
      <c r="DP231" s="70">
        <v>229</v>
      </c>
      <c r="DQ231" s="70" t="s">
        <v>307</v>
      </c>
      <c r="DR231" s="71">
        <v>0</v>
      </c>
      <c r="DS231" s="71">
        <v>1.16606627837449</v>
      </c>
      <c r="DT231" s="71">
        <v>0.11034166333479099</v>
      </c>
      <c r="DU231" s="71">
        <v>1.27640794170928</v>
      </c>
      <c r="DW231" s="70">
        <v>229</v>
      </c>
      <c r="DX231" s="70" t="s">
        <v>307</v>
      </c>
      <c r="DY231" s="71">
        <v>0</v>
      </c>
      <c r="DZ231" s="71">
        <v>0.48366707832440198</v>
      </c>
      <c r="EA231" s="71">
        <v>0.192533780480382</v>
      </c>
      <c r="EB231" s="71">
        <v>0.67620085880478398</v>
      </c>
    </row>
    <row r="232" spans="1:132" x14ac:dyDescent="0.35">
      <c r="A232" s="70">
        <v>230</v>
      </c>
      <c r="B232" s="70" t="s">
        <v>308</v>
      </c>
      <c r="C232" s="71">
        <v>0</v>
      </c>
      <c r="D232" s="71">
        <v>0.33253166259949601</v>
      </c>
      <c r="E232" s="71">
        <v>0.28260860788623099</v>
      </c>
      <c r="F232" s="71">
        <v>0.61514027048572795</v>
      </c>
      <c r="H232" s="70">
        <v>230</v>
      </c>
      <c r="I232" s="70" t="s">
        <v>308</v>
      </c>
      <c r="J232" s="75">
        <v>0</v>
      </c>
      <c r="K232" s="71">
        <v>12.8596355432514</v>
      </c>
      <c r="L232" s="71">
        <v>5.0853081643587696</v>
      </c>
      <c r="M232" s="71">
        <v>17.9449437076102</v>
      </c>
      <c r="O232" s="70">
        <v>230</v>
      </c>
      <c r="P232" s="70" t="s">
        <v>308</v>
      </c>
      <c r="Q232" s="75">
        <v>0</v>
      </c>
      <c r="R232" s="71">
        <v>4.7136907034601903</v>
      </c>
      <c r="S232" s="71">
        <v>9.5192735671227897</v>
      </c>
      <c r="T232" s="71">
        <v>14.232964270583</v>
      </c>
      <c r="V232" s="70">
        <v>230</v>
      </c>
      <c r="W232" s="70" t="s">
        <v>308</v>
      </c>
      <c r="X232" s="71">
        <v>0</v>
      </c>
      <c r="Y232" s="71">
        <v>7.6557149001003602</v>
      </c>
      <c r="Z232" s="71">
        <v>3.2416091981675299</v>
      </c>
      <c r="AA232" s="71">
        <v>10.8973240982679</v>
      </c>
      <c r="AC232" s="70">
        <v>230</v>
      </c>
      <c r="AD232" s="70" t="s">
        <v>308</v>
      </c>
      <c r="AE232" s="71">
        <v>0</v>
      </c>
      <c r="AF232" s="71">
        <v>1.15653670811938</v>
      </c>
      <c r="AG232" s="71">
        <v>1.7377905556830799</v>
      </c>
      <c r="AH232" s="71">
        <v>2.89432726380246</v>
      </c>
      <c r="AJ232" s="70">
        <v>230</v>
      </c>
      <c r="AK232" s="70" t="s">
        <v>308</v>
      </c>
      <c r="AL232" s="71">
        <v>0</v>
      </c>
      <c r="AM232" s="71">
        <v>6.9015548684804306E-2</v>
      </c>
      <c r="AN232" s="71">
        <v>3.11006496790661E-2</v>
      </c>
      <c r="AO232" s="71">
        <v>0.10011619836386999</v>
      </c>
      <c r="AQ232" s="70">
        <v>230</v>
      </c>
      <c r="AR232" s="70" t="s">
        <v>308</v>
      </c>
      <c r="AS232" s="71">
        <v>0</v>
      </c>
      <c r="AT232" s="71">
        <v>3.27131910227106E-2</v>
      </c>
      <c r="AU232" s="71">
        <v>5.08257472958717E-2</v>
      </c>
      <c r="AV232" s="71">
        <v>8.3538938318582306E-2</v>
      </c>
      <c r="AX232" s="70">
        <v>230</v>
      </c>
      <c r="AY232" s="70" t="s">
        <v>308</v>
      </c>
      <c r="AZ232" s="71">
        <v>0</v>
      </c>
      <c r="BA232" s="71">
        <v>6.9015548684804306E-2</v>
      </c>
      <c r="BB232" s="71">
        <v>3.11006496790661E-2</v>
      </c>
      <c r="BC232" s="71">
        <v>0.10011619836386999</v>
      </c>
      <c r="BE232" s="70">
        <v>230</v>
      </c>
      <c r="BF232" s="70" t="s">
        <v>308</v>
      </c>
      <c r="BG232" s="71">
        <v>0</v>
      </c>
      <c r="BH232" s="71">
        <v>3.27131910227106E-2</v>
      </c>
      <c r="BI232" s="71">
        <v>5.08257472958717E-2</v>
      </c>
      <c r="BJ232" s="71">
        <v>8.3538938318582306E-2</v>
      </c>
      <c r="BL232" s="70">
        <v>230</v>
      </c>
      <c r="BM232" s="70" t="s">
        <v>308</v>
      </c>
      <c r="BN232" s="71">
        <v>0</v>
      </c>
      <c r="BO232" s="71">
        <v>0.14053775275995201</v>
      </c>
      <c r="BP232" s="71">
        <v>6.33308797591699E-2</v>
      </c>
      <c r="BQ232" s="71">
        <v>0.20386863251912199</v>
      </c>
      <c r="BS232" s="70">
        <v>230</v>
      </c>
      <c r="BT232" s="70" t="s">
        <v>308</v>
      </c>
      <c r="BU232" s="71">
        <v>0</v>
      </c>
      <c r="BV232" s="71">
        <v>7.0061132650204305E-2</v>
      </c>
      <c r="BW232" s="71">
        <v>8.2284318226754805E-2</v>
      </c>
      <c r="BX232" s="71">
        <v>0.152345450876959</v>
      </c>
      <c r="BZ232" s="70">
        <v>230</v>
      </c>
      <c r="CA232" s="70" t="s">
        <v>308</v>
      </c>
      <c r="CB232" s="71">
        <v>0</v>
      </c>
      <c r="CC232" s="71">
        <v>0.33616234913696702</v>
      </c>
      <c r="CD232" s="71">
        <v>0.126569622457847</v>
      </c>
      <c r="CE232" s="71">
        <v>0.462731971594814</v>
      </c>
      <c r="CG232" s="70">
        <v>230</v>
      </c>
      <c r="CH232" s="70" t="s">
        <v>308</v>
      </c>
      <c r="CI232" s="71">
        <v>0</v>
      </c>
      <c r="CJ232" s="71">
        <v>0.133031653771221</v>
      </c>
      <c r="CK232" s="71">
        <v>0.26120186126730799</v>
      </c>
      <c r="CL232" s="71">
        <v>0.39423351503852799</v>
      </c>
      <c r="CN232" s="70">
        <v>230</v>
      </c>
      <c r="CO232" s="70" t="s">
        <v>308</v>
      </c>
      <c r="CP232" s="71">
        <v>0</v>
      </c>
      <c r="CQ232" s="71">
        <v>5.8213295766534598E-2</v>
      </c>
      <c r="CR232" s="71">
        <v>2.6232803372575001E-2</v>
      </c>
      <c r="CS232" s="71">
        <v>8.4446099139109596E-2</v>
      </c>
      <c r="CU232" s="70">
        <v>230</v>
      </c>
      <c r="CV232" s="70" t="s">
        <v>308</v>
      </c>
      <c r="CW232" s="71">
        <v>0</v>
      </c>
      <c r="CX232" s="71">
        <v>2.74602706818192E-2</v>
      </c>
      <c r="CY232" s="71">
        <v>4.3556270822852301E-2</v>
      </c>
      <c r="CZ232" s="71">
        <v>7.1016541504671502E-2</v>
      </c>
      <c r="DB232" s="70">
        <v>230</v>
      </c>
      <c r="DC232" s="70" t="s">
        <v>308</v>
      </c>
      <c r="DD232" s="71">
        <v>0</v>
      </c>
      <c r="DE232" s="71">
        <v>0.18822109086307401</v>
      </c>
      <c r="DF232" s="71">
        <v>0.119739958588267</v>
      </c>
      <c r="DG232" s="71">
        <v>0.30796104945134101</v>
      </c>
      <c r="DI232" s="70">
        <v>230</v>
      </c>
      <c r="DJ232" s="70" t="s">
        <v>308</v>
      </c>
      <c r="DK232" s="71">
        <v>0</v>
      </c>
      <c r="DL232" s="71">
        <v>0.103299442780777</v>
      </c>
      <c r="DM232" s="71">
        <v>0.15892844476781401</v>
      </c>
      <c r="DN232" s="71">
        <v>0.262227887548591</v>
      </c>
      <c r="DP232" s="70">
        <v>230</v>
      </c>
      <c r="DQ232" s="70" t="s">
        <v>308</v>
      </c>
      <c r="DR232" s="71">
        <v>0</v>
      </c>
      <c r="DS232" s="71">
        <v>0.158628331785404</v>
      </c>
      <c r="DT232" s="71">
        <v>7.1483082726237004E-2</v>
      </c>
      <c r="DU232" s="71">
        <v>0.23011141451164099</v>
      </c>
      <c r="DW232" s="70">
        <v>230</v>
      </c>
      <c r="DX232" s="70" t="s">
        <v>308</v>
      </c>
      <c r="DY232" s="71">
        <v>0</v>
      </c>
      <c r="DZ232" s="71">
        <v>8.0581757843446497E-2</v>
      </c>
      <c r="EA232" s="71">
        <v>0.124760194606668</v>
      </c>
      <c r="EB232" s="71">
        <v>0.205341952450115</v>
      </c>
    </row>
    <row r="233" spans="1:132" x14ac:dyDescent="0.35">
      <c r="A233" s="70">
        <v>231</v>
      </c>
      <c r="B233" s="70" t="s">
        <v>309</v>
      </c>
      <c r="C233" s="71">
        <v>0</v>
      </c>
      <c r="D233" s="71">
        <v>1.09764920655394</v>
      </c>
      <c r="E233" s="71">
        <v>0.80063826388117498</v>
      </c>
      <c r="F233" s="71">
        <v>1.89828747043512</v>
      </c>
      <c r="H233" s="70">
        <v>231</v>
      </c>
      <c r="I233" s="70" t="s">
        <v>309</v>
      </c>
      <c r="J233" s="75">
        <v>0</v>
      </c>
      <c r="K233" s="71">
        <v>136.08541225614201</v>
      </c>
      <c r="L233" s="71">
        <v>14.399168352056099</v>
      </c>
      <c r="M233" s="71">
        <v>150.484580608198</v>
      </c>
      <c r="O233" s="70">
        <v>231</v>
      </c>
      <c r="P233" s="70" t="s">
        <v>309</v>
      </c>
      <c r="Q233" s="75">
        <v>0</v>
      </c>
      <c r="R233" s="71">
        <v>158.021807063106</v>
      </c>
      <c r="S233" s="71">
        <v>26.922044075455499</v>
      </c>
      <c r="T233" s="71">
        <v>184.943851138561</v>
      </c>
      <c r="V233" s="70">
        <v>231</v>
      </c>
      <c r="W233" s="70" t="s">
        <v>309</v>
      </c>
      <c r="X233" s="71">
        <v>0</v>
      </c>
      <c r="Y233" s="71">
        <v>83.121812719415502</v>
      </c>
      <c r="Z233" s="71">
        <v>9.1823260470304202</v>
      </c>
      <c r="AA233" s="71">
        <v>92.304138766445902</v>
      </c>
      <c r="AC233" s="70">
        <v>231</v>
      </c>
      <c r="AD233" s="70" t="s">
        <v>309</v>
      </c>
      <c r="AE233" s="71">
        <v>0</v>
      </c>
      <c r="AF233" s="71">
        <v>23.2940265776286</v>
      </c>
      <c r="AG233" s="71">
        <v>4.9135513447295596</v>
      </c>
      <c r="AH233" s="71">
        <v>28.207577922358102</v>
      </c>
      <c r="AJ233" s="70">
        <v>231</v>
      </c>
      <c r="AK233" s="70" t="s">
        <v>309</v>
      </c>
      <c r="AL233" s="71">
        <v>0</v>
      </c>
      <c r="AM233" s="71">
        <v>0.60737169531263702</v>
      </c>
      <c r="AN233" s="71">
        <v>8.8030380517813797E-2</v>
      </c>
      <c r="AO233" s="71">
        <v>0.69540207583044999</v>
      </c>
      <c r="AQ233" s="70">
        <v>231</v>
      </c>
      <c r="AR233" s="70" t="s">
        <v>309</v>
      </c>
      <c r="AS233" s="71">
        <v>0</v>
      </c>
      <c r="AT233" s="71">
        <v>9.6386851336871401E-2</v>
      </c>
      <c r="AU233" s="71">
        <v>0.14386326405772701</v>
      </c>
      <c r="AV233" s="71">
        <v>0.24025011539459801</v>
      </c>
      <c r="AX233" s="70">
        <v>231</v>
      </c>
      <c r="AY233" s="70" t="s">
        <v>309</v>
      </c>
      <c r="AZ233" s="71">
        <v>0</v>
      </c>
      <c r="BA233" s="71">
        <v>0.60737169531263702</v>
      </c>
      <c r="BB233" s="71">
        <v>8.8030380517813797E-2</v>
      </c>
      <c r="BC233" s="71">
        <v>0.69540207583044999</v>
      </c>
      <c r="BE233" s="70">
        <v>231</v>
      </c>
      <c r="BF233" s="70" t="s">
        <v>309</v>
      </c>
      <c r="BG233" s="71">
        <v>0</v>
      </c>
      <c r="BH233" s="71">
        <v>9.6386851336871401E-2</v>
      </c>
      <c r="BI233" s="71">
        <v>0.14386326405772701</v>
      </c>
      <c r="BJ233" s="71">
        <v>0.24025011539459801</v>
      </c>
      <c r="BL233" s="70">
        <v>231</v>
      </c>
      <c r="BM233" s="70" t="s">
        <v>309</v>
      </c>
      <c r="BN233" s="71">
        <v>0</v>
      </c>
      <c r="BO233" s="71">
        <v>1.2368032244310001</v>
      </c>
      <c r="BP233" s="71">
        <v>0.17925803805571999</v>
      </c>
      <c r="BQ233" s="71">
        <v>1.4160612624867199</v>
      </c>
      <c r="BS233" s="70">
        <v>231</v>
      </c>
      <c r="BT233" s="70" t="s">
        <v>309</v>
      </c>
      <c r="BU233" s="71">
        <v>0</v>
      </c>
      <c r="BV233" s="71">
        <v>0.20892711807394301</v>
      </c>
      <c r="BW233" s="71">
        <v>0.23282039313776101</v>
      </c>
      <c r="BX233" s="71">
        <v>0.44174751121170402</v>
      </c>
      <c r="BZ233" s="70">
        <v>231</v>
      </c>
      <c r="CA233" s="70" t="s">
        <v>309</v>
      </c>
      <c r="CB233" s="71">
        <v>0</v>
      </c>
      <c r="CC233" s="71">
        <v>3.76290789080086</v>
      </c>
      <c r="CD233" s="71">
        <v>0.358438027314466</v>
      </c>
      <c r="CE233" s="71">
        <v>4.1213459181153196</v>
      </c>
      <c r="CG233" s="70">
        <v>231</v>
      </c>
      <c r="CH233" s="70" t="s">
        <v>309</v>
      </c>
      <c r="CI233" s="71">
        <v>0</v>
      </c>
      <c r="CJ233" s="71">
        <v>3.8104040830896699</v>
      </c>
      <c r="CK233" s="71">
        <v>0.73856775137965802</v>
      </c>
      <c r="CL233" s="71">
        <v>4.5489718344693202</v>
      </c>
      <c r="CN233" s="70">
        <v>231</v>
      </c>
      <c r="CO233" s="70" t="s">
        <v>309</v>
      </c>
      <c r="CP233" s="71">
        <v>0</v>
      </c>
      <c r="CQ233" s="71">
        <v>0.51230641229750695</v>
      </c>
      <c r="CR233" s="71">
        <v>7.4251942861861001E-2</v>
      </c>
      <c r="CS233" s="71">
        <v>0.58655835515936805</v>
      </c>
      <c r="CU233" s="70">
        <v>231</v>
      </c>
      <c r="CV233" s="70" t="s">
        <v>309</v>
      </c>
      <c r="CW233" s="71">
        <v>0</v>
      </c>
      <c r="CX233" s="71">
        <v>7.8350079236204406E-2</v>
      </c>
      <c r="CY233" s="71">
        <v>0.12327480225965</v>
      </c>
      <c r="CZ233" s="71">
        <v>0.201624881495855</v>
      </c>
      <c r="DB233" s="70">
        <v>231</v>
      </c>
      <c r="DC233" s="70" t="s">
        <v>309</v>
      </c>
      <c r="DD233" s="71">
        <v>0</v>
      </c>
      <c r="DE233" s="71">
        <v>4.8802523622529099</v>
      </c>
      <c r="DF233" s="71">
        <v>0.339346385433269</v>
      </c>
      <c r="DG233" s="71">
        <v>5.2195987476861703</v>
      </c>
      <c r="DI233" s="70">
        <v>231</v>
      </c>
      <c r="DJ233" s="70" t="s">
        <v>309</v>
      </c>
      <c r="DK233" s="71">
        <v>0</v>
      </c>
      <c r="DL233" s="71">
        <v>0.29506295575846397</v>
      </c>
      <c r="DM233" s="71">
        <v>0.44985513671750299</v>
      </c>
      <c r="DN233" s="71">
        <v>0.74491809247596696</v>
      </c>
      <c r="DP233" s="70">
        <v>231</v>
      </c>
      <c r="DQ233" s="70" t="s">
        <v>309</v>
      </c>
      <c r="DR233" s="71">
        <v>0</v>
      </c>
      <c r="DS233" s="71">
        <v>1.3960094592760901</v>
      </c>
      <c r="DT233" s="71">
        <v>0.20233284635248699</v>
      </c>
      <c r="DU233" s="71">
        <v>1.5983423056285799</v>
      </c>
      <c r="DW233" s="70">
        <v>231</v>
      </c>
      <c r="DX233" s="70" t="s">
        <v>309</v>
      </c>
      <c r="DY233" s="71">
        <v>0</v>
      </c>
      <c r="DZ233" s="71">
        <v>2.1876868190463399</v>
      </c>
      <c r="EA233" s="71">
        <v>0.35303805112251302</v>
      </c>
      <c r="EB233" s="71">
        <v>2.5407248701688601</v>
      </c>
    </row>
    <row r="234" spans="1:132" x14ac:dyDescent="0.35">
      <c r="A234" s="70">
        <v>232</v>
      </c>
      <c r="B234" s="70" t="s">
        <v>310</v>
      </c>
      <c r="C234" s="71">
        <v>0</v>
      </c>
      <c r="D234" s="71">
        <v>0</v>
      </c>
      <c r="E234" s="71">
        <v>0</v>
      </c>
      <c r="F234" s="71">
        <v>0</v>
      </c>
      <c r="H234" s="70">
        <v>232</v>
      </c>
      <c r="I234" s="70" t="s">
        <v>310</v>
      </c>
      <c r="J234" s="75">
        <v>0</v>
      </c>
      <c r="K234" s="71">
        <v>0</v>
      </c>
      <c r="L234" s="71">
        <v>0</v>
      </c>
      <c r="M234" s="71">
        <v>0</v>
      </c>
      <c r="O234" s="70">
        <v>232</v>
      </c>
      <c r="P234" s="70" t="s">
        <v>310</v>
      </c>
      <c r="Q234" s="75">
        <v>0</v>
      </c>
      <c r="R234" s="71">
        <v>0</v>
      </c>
      <c r="S234" s="71">
        <v>0</v>
      </c>
      <c r="T234" s="71">
        <v>0</v>
      </c>
      <c r="V234" s="70">
        <v>232</v>
      </c>
      <c r="W234" s="70" t="s">
        <v>310</v>
      </c>
      <c r="X234" s="71">
        <v>0</v>
      </c>
      <c r="Y234" s="71">
        <v>0</v>
      </c>
      <c r="Z234" s="71">
        <v>0</v>
      </c>
      <c r="AA234" s="71">
        <v>0</v>
      </c>
      <c r="AC234" s="70">
        <v>232</v>
      </c>
      <c r="AD234" s="70" t="s">
        <v>310</v>
      </c>
      <c r="AE234" s="71">
        <v>0</v>
      </c>
      <c r="AF234" s="71">
        <v>0</v>
      </c>
      <c r="AG234" s="71">
        <v>0</v>
      </c>
      <c r="AH234" s="71">
        <v>0</v>
      </c>
      <c r="AJ234" s="70">
        <v>232</v>
      </c>
      <c r="AK234" s="70" t="s">
        <v>310</v>
      </c>
      <c r="AL234" s="71">
        <v>0</v>
      </c>
      <c r="AM234" s="71">
        <v>0</v>
      </c>
      <c r="AN234" s="71">
        <v>0</v>
      </c>
      <c r="AO234" s="71">
        <v>0</v>
      </c>
      <c r="AQ234" s="70">
        <v>232</v>
      </c>
      <c r="AR234" s="70" t="s">
        <v>310</v>
      </c>
      <c r="AS234" s="71">
        <v>0</v>
      </c>
      <c r="AT234" s="71">
        <v>0</v>
      </c>
      <c r="AU234" s="71">
        <v>0</v>
      </c>
      <c r="AV234" s="71">
        <v>0</v>
      </c>
      <c r="AX234" s="70">
        <v>232</v>
      </c>
      <c r="AY234" s="70" t="s">
        <v>310</v>
      </c>
      <c r="AZ234" s="71">
        <v>0</v>
      </c>
      <c r="BA234" s="71">
        <v>0</v>
      </c>
      <c r="BB234" s="71">
        <v>0</v>
      </c>
      <c r="BC234" s="71">
        <v>0</v>
      </c>
      <c r="BE234" s="70">
        <v>232</v>
      </c>
      <c r="BF234" s="70" t="s">
        <v>310</v>
      </c>
      <c r="BG234" s="71">
        <v>0</v>
      </c>
      <c r="BH234" s="71">
        <v>0</v>
      </c>
      <c r="BI234" s="71">
        <v>0</v>
      </c>
      <c r="BJ234" s="71">
        <v>0</v>
      </c>
      <c r="BL234" s="70">
        <v>232</v>
      </c>
      <c r="BM234" s="70" t="s">
        <v>310</v>
      </c>
      <c r="BN234" s="71">
        <v>0</v>
      </c>
      <c r="BO234" s="71">
        <v>0</v>
      </c>
      <c r="BP234" s="71">
        <v>0</v>
      </c>
      <c r="BQ234" s="71">
        <v>0</v>
      </c>
      <c r="BS234" s="70">
        <v>232</v>
      </c>
      <c r="BT234" s="70" t="s">
        <v>310</v>
      </c>
      <c r="BU234" s="71">
        <v>0</v>
      </c>
      <c r="BV234" s="71">
        <v>0</v>
      </c>
      <c r="BW234" s="71">
        <v>0</v>
      </c>
      <c r="BX234" s="71">
        <v>0</v>
      </c>
      <c r="BZ234" s="70">
        <v>232</v>
      </c>
      <c r="CA234" s="70" t="s">
        <v>310</v>
      </c>
      <c r="CB234" s="71">
        <v>0</v>
      </c>
      <c r="CC234" s="71">
        <v>0</v>
      </c>
      <c r="CD234" s="71">
        <v>0</v>
      </c>
      <c r="CE234" s="71">
        <v>0</v>
      </c>
      <c r="CG234" s="70">
        <v>232</v>
      </c>
      <c r="CH234" s="70" t="s">
        <v>310</v>
      </c>
      <c r="CI234" s="71">
        <v>0</v>
      </c>
      <c r="CJ234" s="71">
        <v>0</v>
      </c>
      <c r="CK234" s="71">
        <v>0</v>
      </c>
      <c r="CL234" s="71">
        <v>0</v>
      </c>
      <c r="CN234" s="70">
        <v>232</v>
      </c>
      <c r="CO234" s="70" t="s">
        <v>310</v>
      </c>
      <c r="CP234" s="71">
        <v>0</v>
      </c>
      <c r="CQ234" s="71">
        <v>0</v>
      </c>
      <c r="CR234" s="71">
        <v>0</v>
      </c>
      <c r="CS234" s="71">
        <v>0</v>
      </c>
      <c r="CU234" s="70">
        <v>232</v>
      </c>
      <c r="CV234" s="70" t="s">
        <v>310</v>
      </c>
      <c r="CW234" s="71">
        <v>0</v>
      </c>
      <c r="CX234" s="71">
        <v>0</v>
      </c>
      <c r="CY234" s="71">
        <v>0</v>
      </c>
      <c r="CZ234" s="71">
        <v>0</v>
      </c>
      <c r="DB234" s="70">
        <v>232</v>
      </c>
      <c r="DC234" s="70" t="s">
        <v>310</v>
      </c>
      <c r="DD234" s="71">
        <v>0</v>
      </c>
      <c r="DE234" s="71">
        <v>0</v>
      </c>
      <c r="DF234" s="71">
        <v>0</v>
      </c>
      <c r="DG234" s="71">
        <v>0</v>
      </c>
      <c r="DI234" s="70">
        <v>232</v>
      </c>
      <c r="DJ234" s="70" t="s">
        <v>310</v>
      </c>
      <c r="DK234" s="71">
        <v>0</v>
      </c>
      <c r="DL234" s="71">
        <v>0</v>
      </c>
      <c r="DM234" s="71">
        <v>0</v>
      </c>
      <c r="DN234" s="71">
        <v>0</v>
      </c>
      <c r="DP234" s="70">
        <v>232</v>
      </c>
      <c r="DQ234" s="70" t="s">
        <v>310</v>
      </c>
      <c r="DR234" s="71">
        <v>0</v>
      </c>
      <c r="DS234" s="71">
        <v>0</v>
      </c>
      <c r="DT234" s="71">
        <v>0</v>
      </c>
      <c r="DU234" s="71">
        <v>0</v>
      </c>
      <c r="DW234" s="70">
        <v>232</v>
      </c>
      <c r="DX234" s="70" t="s">
        <v>310</v>
      </c>
      <c r="DY234" s="71">
        <v>0</v>
      </c>
      <c r="DZ234" s="71">
        <v>0</v>
      </c>
      <c r="EA234" s="71">
        <v>0</v>
      </c>
      <c r="EB234" s="71">
        <v>0</v>
      </c>
    </row>
    <row r="235" spans="1:132" x14ac:dyDescent="0.35">
      <c r="A235" s="70">
        <v>233</v>
      </c>
      <c r="B235" s="70" t="s">
        <v>311</v>
      </c>
      <c r="C235" s="71">
        <v>0</v>
      </c>
      <c r="D235" s="71">
        <v>0</v>
      </c>
      <c r="E235" s="71">
        <v>0</v>
      </c>
      <c r="F235" s="71">
        <v>0</v>
      </c>
      <c r="H235" s="70">
        <v>233</v>
      </c>
      <c r="I235" s="70" t="s">
        <v>311</v>
      </c>
      <c r="J235" s="75">
        <v>0</v>
      </c>
      <c r="K235" s="71">
        <v>0</v>
      </c>
      <c r="L235" s="71">
        <v>0</v>
      </c>
      <c r="M235" s="71">
        <v>0</v>
      </c>
      <c r="O235" s="70">
        <v>233</v>
      </c>
      <c r="P235" s="70" t="s">
        <v>311</v>
      </c>
      <c r="Q235" s="75">
        <v>0</v>
      </c>
      <c r="R235" s="71">
        <v>0</v>
      </c>
      <c r="S235" s="71">
        <v>0</v>
      </c>
      <c r="T235" s="71">
        <v>0</v>
      </c>
      <c r="V235" s="70">
        <v>233</v>
      </c>
      <c r="W235" s="70" t="s">
        <v>311</v>
      </c>
      <c r="X235" s="71">
        <v>0</v>
      </c>
      <c r="Y235" s="71">
        <v>0</v>
      </c>
      <c r="Z235" s="71">
        <v>0</v>
      </c>
      <c r="AA235" s="71">
        <v>0</v>
      </c>
      <c r="AC235" s="70">
        <v>233</v>
      </c>
      <c r="AD235" s="70" t="s">
        <v>311</v>
      </c>
      <c r="AE235" s="71">
        <v>0</v>
      </c>
      <c r="AF235" s="71">
        <v>0</v>
      </c>
      <c r="AG235" s="71">
        <v>0</v>
      </c>
      <c r="AH235" s="71">
        <v>0</v>
      </c>
      <c r="AJ235" s="70">
        <v>233</v>
      </c>
      <c r="AK235" s="70" t="s">
        <v>311</v>
      </c>
      <c r="AL235" s="71">
        <v>0</v>
      </c>
      <c r="AM235" s="71">
        <v>0</v>
      </c>
      <c r="AN235" s="71">
        <v>0</v>
      </c>
      <c r="AO235" s="71">
        <v>0</v>
      </c>
      <c r="AQ235" s="70">
        <v>233</v>
      </c>
      <c r="AR235" s="70" t="s">
        <v>311</v>
      </c>
      <c r="AS235" s="71">
        <v>0</v>
      </c>
      <c r="AT235" s="71">
        <v>0</v>
      </c>
      <c r="AU235" s="71">
        <v>0</v>
      </c>
      <c r="AV235" s="71">
        <v>0</v>
      </c>
      <c r="AX235" s="70">
        <v>233</v>
      </c>
      <c r="AY235" s="70" t="s">
        <v>311</v>
      </c>
      <c r="AZ235" s="71">
        <v>0</v>
      </c>
      <c r="BA235" s="71">
        <v>0</v>
      </c>
      <c r="BB235" s="71">
        <v>0</v>
      </c>
      <c r="BC235" s="71">
        <v>0</v>
      </c>
      <c r="BE235" s="70">
        <v>233</v>
      </c>
      <c r="BF235" s="70" t="s">
        <v>311</v>
      </c>
      <c r="BG235" s="71">
        <v>0</v>
      </c>
      <c r="BH235" s="71">
        <v>0</v>
      </c>
      <c r="BI235" s="71">
        <v>0</v>
      </c>
      <c r="BJ235" s="71">
        <v>0</v>
      </c>
      <c r="BL235" s="70">
        <v>233</v>
      </c>
      <c r="BM235" s="70" t="s">
        <v>311</v>
      </c>
      <c r="BN235" s="71">
        <v>0</v>
      </c>
      <c r="BO235" s="71">
        <v>0</v>
      </c>
      <c r="BP235" s="71">
        <v>0</v>
      </c>
      <c r="BQ235" s="71">
        <v>0</v>
      </c>
      <c r="BS235" s="70">
        <v>233</v>
      </c>
      <c r="BT235" s="70" t="s">
        <v>311</v>
      </c>
      <c r="BU235" s="71">
        <v>0</v>
      </c>
      <c r="BV235" s="71">
        <v>0</v>
      </c>
      <c r="BW235" s="71">
        <v>0</v>
      </c>
      <c r="BX235" s="71">
        <v>0</v>
      </c>
      <c r="BZ235" s="70">
        <v>233</v>
      </c>
      <c r="CA235" s="70" t="s">
        <v>311</v>
      </c>
      <c r="CB235" s="71">
        <v>0</v>
      </c>
      <c r="CC235" s="71">
        <v>0</v>
      </c>
      <c r="CD235" s="71">
        <v>0</v>
      </c>
      <c r="CE235" s="71">
        <v>0</v>
      </c>
      <c r="CG235" s="70">
        <v>233</v>
      </c>
      <c r="CH235" s="70" t="s">
        <v>311</v>
      </c>
      <c r="CI235" s="71">
        <v>0</v>
      </c>
      <c r="CJ235" s="71">
        <v>0</v>
      </c>
      <c r="CK235" s="71">
        <v>0</v>
      </c>
      <c r="CL235" s="71">
        <v>0</v>
      </c>
      <c r="CN235" s="70">
        <v>233</v>
      </c>
      <c r="CO235" s="70" t="s">
        <v>311</v>
      </c>
      <c r="CP235" s="71">
        <v>0</v>
      </c>
      <c r="CQ235" s="71">
        <v>0</v>
      </c>
      <c r="CR235" s="71">
        <v>0</v>
      </c>
      <c r="CS235" s="71">
        <v>0</v>
      </c>
      <c r="CU235" s="70">
        <v>233</v>
      </c>
      <c r="CV235" s="70" t="s">
        <v>311</v>
      </c>
      <c r="CW235" s="71">
        <v>0</v>
      </c>
      <c r="CX235" s="71">
        <v>0</v>
      </c>
      <c r="CY235" s="71">
        <v>0</v>
      </c>
      <c r="CZ235" s="71">
        <v>0</v>
      </c>
      <c r="DB235" s="70">
        <v>233</v>
      </c>
      <c r="DC235" s="70" t="s">
        <v>311</v>
      </c>
      <c r="DD235" s="71">
        <v>0</v>
      </c>
      <c r="DE235" s="71">
        <v>0</v>
      </c>
      <c r="DF235" s="71">
        <v>0</v>
      </c>
      <c r="DG235" s="71">
        <v>0</v>
      </c>
      <c r="DI235" s="70">
        <v>233</v>
      </c>
      <c r="DJ235" s="70" t="s">
        <v>311</v>
      </c>
      <c r="DK235" s="71">
        <v>0</v>
      </c>
      <c r="DL235" s="71">
        <v>0</v>
      </c>
      <c r="DM235" s="71">
        <v>0</v>
      </c>
      <c r="DN235" s="71">
        <v>0</v>
      </c>
      <c r="DP235" s="70">
        <v>233</v>
      </c>
      <c r="DQ235" s="70" t="s">
        <v>311</v>
      </c>
      <c r="DR235" s="71">
        <v>0</v>
      </c>
      <c r="DS235" s="71">
        <v>0</v>
      </c>
      <c r="DT235" s="71">
        <v>0</v>
      </c>
      <c r="DU235" s="71">
        <v>0</v>
      </c>
      <c r="DW235" s="70">
        <v>233</v>
      </c>
      <c r="DX235" s="70" t="s">
        <v>311</v>
      </c>
      <c r="DY235" s="71">
        <v>0</v>
      </c>
      <c r="DZ235" s="71">
        <v>0</v>
      </c>
      <c r="EA235" s="71">
        <v>0</v>
      </c>
      <c r="EB235" s="71">
        <v>0</v>
      </c>
    </row>
    <row r="236" spans="1:132" x14ac:dyDescent="0.35">
      <c r="A236" s="70">
        <v>234</v>
      </c>
      <c r="B236" s="70" t="s">
        <v>312</v>
      </c>
      <c r="C236" s="71">
        <v>0</v>
      </c>
      <c r="D236" s="71">
        <v>5.5869111184310603</v>
      </c>
      <c r="E236" s="71">
        <v>2.65790468901801</v>
      </c>
      <c r="F236" s="71">
        <v>8.2448158074490703</v>
      </c>
      <c r="H236" s="70">
        <v>234</v>
      </c>
      <c r="I236" s="70" t="s">
        <v>312</v>
      </c>
      <c r="J236" s="75">
        <v>0</v>
      </c>
      <c r="K236" s="71">
        <v>1597.3609790104299</v>
      </c>
      <c r="L236" s="71">
        <v>47.802631993202397</v>
      </c>
      <c r="M236" s="71">
        <v>1645.16361100363</v>
      </c>
      <c r="O236" s="70">
        <v>234</v>
      </c>
      <c r="P236" s="70" t="s">
        <v>312</v>
      </c>
      <c r="Q236" s="75">
        <v>0</v>
      </c>
      <c r="R236" s="71">
        <v>155.62289866319401</v>
      </c>
      <c r="S236" s="71">
        <v>89.3815319954941</v>
      </c>
      <c r="T236" s="71">
        <v>245.00443065868799</v>
      </c>
      <c r="V236" s="70">
        <v>234</v>
      </c>
      <c r="W236" s="70" t="s">
        <v>312</v>
      </c>
      <c r="X236" s="71">
        <v>0</v>
      </c>
      <c r="Y236" s="71">
        <v>514.59675915246498</v>
      </c>
      <c r="Z236" s="71">
        <v>30.483067242700798</v>
      </c>
      <c r="AA236" s="71">
        <v>545.07982639516604</v>
      </c>
      <c r="AC236" s="70">
        <v>234</v>
      </c>
      <c r="AD236" s="70" t="s">
        <v>312</v>
      </c>
      <c r="AE236" s="71">
        <v>0</v>
      </c>
      <c r="AF236" s="71">
        <v>23.4485465151472</v>
      </c>
      <c r="AG236" s="71">
        <v>16.313249719776898</v>
      </c>
      <c r="AH236" s="71">
        <v>39.761796234924098</v>
      </c>
      <c r="AJ236" s="70">
        <v>234</v>
      </c>
      <c r="AK236" s="70" t="s">
        <v>312</v>
      </c>
      <c r="AL236" s="71">
        <v>0</v>
      </c>
      <c r="AM236" s="71">
        <v>14.088871161165301</v>
      </c>
      <c r="AN236" s="71">
        <v>0.29225011807838103</v>
      </c>
      <c r="AO236" s="71">
        <v>14.3811212792437</v>
      </c>
      <c r="AQ236" s="70">
        <v>234</v>
      </c>
      <c r="AR236" s="70" t="s">
        <v>312</v>
      </c>
      <c r="AS236" s="71">
        <v>0</v>
      </c>
      <c r="AT236" s="71">
        <v>0.54027573073179003</v>
      </c>
      <c r="AU236" s="71">
        <v>0.477608312857765</v>
      </c>
      <c r="AV236" s="71">
        <v>1.01788404358956</v>
      </c>
      <c r="AX236" s="70">
        <v>234</v>
      </c>
      <c r="AY236" s="70" t="s">
        <v>312</v>
      </c>
      <c r="AZ236" s="71">
        <v>0</v>
      </c>
      <c r="BA236" s="71">
        <v>14.088871161165301</v>
      </c>
      <c r="BB236" s="71">
        <v>0.29225011807838103</v>
      </c>
      <c r="BC236" s="71">
        <v>14.3811212792437</v>
      </c>
      <c r="BE236" s="70">
        <v>234</v>
      </c>
      <c r="BF236" s="70" t="s">
        <v>312</v>
      </c>
      <c r="BG236" s="71">
        <v>0</v>
      </c>
      <c r="BH236" s="71">
        <v>0.54027573073179003</v>
      </c>
      <c r="BI236" s="71">
        <v>0.477608312857765</v>
      </c>
      <c r="BJ236" s="71">
        <v>1.01788404358956</v>
      </c>
      <c r="BL236" s="70">
        <v>234</v>
      </c>
      <c r="BM236" s="70" t="s">
        <v>312</v>
      </c>
      <c r="BN236" s="71">
        <v>0</v>
      </c>
      <c r="BO236" s="71">
        <v>28.689452299473299</v>
      </c>
      <c r="BP236" s="71">
        <v>0.59511480559466401</v>
      </c>
      <c r="BQ236" s="71">
        <v>29.2845671050679</v>
      </c>
      <c r="BS236" s="70">
        <v>234</v>
      </c>
      <c r="BT236" s="70" t="s">
        <v>312</v>
      </c>
      <c r="BU236" s="71">
        <v>0</v>
      </c>
      <c r="BV236" s="71">
        <v>1.27929060108564</v>
      </c>
      <c r="BW236" s="71">
        <v>0.77294921287090401</v>
      </c>
      <c r="BX236" s="71">
        <v>2.0522398139565401</v>
      </c>
      <c r="BZ236" s="70">
        <v>234</v>
      </c>
      <c r="CA236" s="70" t="s">
        <v>312</v>
      </c>
      <c r="CB236" s="71">
        <v>0</v>
      </c>
      <c r="CC236" s="71">
        <v>32.538130726019197</v>
      </c>
      <c r="CD236" s="71">
        <v>1.18994067887086</v>
      </c>
      <c r="CE236" s="71">
        <v>33.728071404890002</v>
      </c>
      <c r="CG236" s="70">
        <v>234</v>
      </c>
      <c r="CH236" s="70" t="s">
        <v>312</v>
      </c>
      <c r="CI236" s="71">
        <v>0</v>
      </c>
      <c r="CJ236" s="71">
        <v>1.80184792939448</v>
      </c>
      <c r="CK236" s="71">
        <v>2.45207945685691</v>
      </c>
      <c r="CL236" s="71">
        <v>4.2539273862513998</v>
      </c>
      <c r="CN236" s="70">
        <v>234</v>
      </c>
      <c r="CO236" s="70" t="s">
        <v>312</v>
      </c>
      <c r="CP236" s="71">
        <v>0</v>
      </c>
      <c r="CQ236" s="71">
        <v>11.8836934509816</v>
      </c>
      <c r="CR236" s="71">
        <v>0.24650738689624099</v>
      </c>
      <c r="CS236" s="71">
        <v>12.130200837877901</v>
      </c>
      <c r="CU236" s="70">
        <v>234</v>
      </c>
      <c r="CV236" s="70" t="s">
        <v>312</v>
      </c>
      <c r="CW236" s="71">
        <v>0</v>
      </c>
      <c r="CX236" s="71">
        <v>0.43623383705205299</v>
      </c>
      <c r="CY236" s="71">
        <v>0.409259125310032</v>
      </c>
      <c r="CZ236" s="71">
        <v>0.84549296236208504</v>
      </c>
      <c r="DB236" s="70">
        <v>234</v>
      </c>
      <c r="DC236" s="70" t="s">
        <v>312</v>
      </c>
      <c r="DD236" s="71">
        <v>0</v>
      </c>
      <c r="DE236" s="71">
        <v>1.8050638258453</v>
      </c>
      <c r="DF236" s="71">
        <v>1.12651964245627</v>
      </c>
      <c r="DG236" s="71">
        <v>2.9315834683015698</v>
      </c>
      <c r="DI236" s="70">
        <v>234</v>
      </c>
      <c r="DJ236" s="70" t="s">
        <v>312</v>
      </c>
      <c r="DK236" s="71">
        <v>0</v>
      </c>
      <c r="DL236" s="71">
        <v>1.6572368239269299</v>
      </c>
      <c r="DM236" s="71">
        <v>1.49346280168284</v>
      </c>
      <c r="DN236" s="71">
        <v>3.1506996256097799</v>
      </c>
      <c r="DP236" s="70">
        <v>234</v>
      </c>
      <c r="DQ236" s="70" t="s">
        <v>312</v>
      </c>
      <c r="DR236" s="71">
        <v>0</v>
      </c>
      <c r="DS236" s="71">
        <v>32.382472814089297</v>
      </c>
      <c r="DT236" s="71">
        <v>0.67172035256264195</v>
      </c>
      <c r="DU236" s="71">
        <v>33.054193166651999</v>
      </c>
      <c r="DW236" s="70">
        <v>234</v>
      </c>
      <c r="DX236" s="70" t="s">
        <v>312</v>
      </c>
      <c r="DY236" s="71">
        <v>0</v>
      </c>
      <c r="DZ236" s="71">
        <v>3.7134349648796299</v>
      </c>
      <c r="EA236" s="71">
        <v>1.1720588437991399</v>
      </c>
      <c r="EB236" s="71">
        <v>4.8854938086787696</v>
      </c>
    </row>
    <row r="237" spans="1:132" x14ac:dyDescent="0.35">
      <c r="A237" s="70">
        <v>235</v>
      </c>
      <c r="B237" s="70" t="s">
        <v>313</v>
      </c>
      <c r="C237" s="71">
        <v>0</v>
      </c>
      <c r="D237" s="71">
        <v>0</v>
      </c>
      <c r="E237" s="71">
        <v>0</v>
      </c>
      <c r="F237" s="71">
        <v>0</v>
      </c>
      <c r="H237" s="70">
        <v>235</v>
      </c>
      <c r="I237" s="70" t="s">
        <v>313</v>
      </c>
      <c r="J237" s="75">
        <v>0</v>
      </c>
      <c r="K237" s="71">
        <v>0</v>
      </c>
      <c r="L237" s="71">
        <v>0</v>
      </c>
      <c r="M237" s="71">
        <v>0</v>
      </c>
      <c r="O237" s="70">
        <v>235</v>
      </c>
      <c r="P237" s="70" t="s">
        <v>313</v>
      </c>
      <c r="Q237" s="75">
        <v>0</v>
      </c>
      <c r="R237" s="71">
        <v>0</v>
      </c>
      <c r="S237" s="71">
        <v>0</v>
      </c>
      <c r="T237" s="71">
        <v>0</v>
      </c>
      <c r="V237" s="70">
        <v>235</v>
      </c>
      <c r="W237" s="70" t="s">
        <v>313</v>
      </c>
      <c r="X237" s="71">
        <v>0</v>
      </c>
      <c r="Y237" s="71">
        <v>0</v>
      </c>
      <c r="Z237" s="71">
        <v>0</v>
      </c>
      <c r="AA237" s="71">
        <v>0</v>
      </c>
      <c r="AC237" s="70">
        <v>235</v>
      </c>
      <c r="AD237" s="70" t="s">
        <v>313</v>
      </c>
      <c r="AE237" s="71">
        <v>0</v>
      </c>
      <c r="AF237" s="71">
        <v>0</v>
      </c>
      <c r="AG237" s="71">
        <v>0</v>
      </c>
      <c r="AH237" s="71">
        <v>0</v>
      </c>
      <c r="AJ237" s="70">
        <v>235</v>
      </c>
      <c r="AK237" s="70" t="s">
        <v>313</v>
      </c>
      <c r="AL237" s="71">
        <v>0</v>
      </c>
      <c r="AM237" s="71">
        <v>0</v>
      </c>
      <c r="AN237" s="71">
        <v>0</v>
      </c>
      <c r="AO237" s="71">
        <v>0</v>
      </c>
      <c r="AQ237" s="70">
        <v>235</v>
      </c>
      <c r="AR237" s="70" t="s">
        <v>313</v>
      </c>
      <c r="AS237" s="71">
        <v>0</v>
      </c>
      <c r="AT237" s="71">
        <v>0</v>
      </c>
      <c r="AU237" s="71">
        <v>0</v>
      </c>
      <c r="AV237" s="71">
        <v>0</v>
      </c>
      <c r="AX237" s="70">
        <v>235</v>
      </c>
      <c r="AY237" s="70" t="s">
        <v>313</v>
      </c>
      <c r="AZ237" s="71">
        <v>0</v>
      </c>
      <c r="BA237" s="71">
        <v>0</v>
      </c>
      <c r="BB237" s="71">
        <v>0</v>
      </c>
      <c r="BC237" s="71">
        <v>0</v>
      </c>
      <c r="BE237" s="70">
        <v>235</v>
      </c>
      <c r="BF237" s="70" t="s">
        <v>313</v>
      </c>
      <c r="BG237" s="71">
        <v>0</v>
      </c>
      <c r="BH237" s="71">
        <v>0</v>
      </c>
      <c r="BI237" s="71">
        <v>0</v>
      </c>
      <c r="BJ237" s="71">
        <v>0</v>
      </c>
      <c r="BL237" s="70">
        <v>235</v>
      </c>
      <c r="BM237" s="70" t="s">
        <v>313</v>
      </c>
      <c r="BN237" s="71">
        <v>0</v>
      </c>
      <c r="BO237" s="71">
        <v>0</v>
      </c>
      <c r="BP237" s="71">
        <v>0</v>
      </c>
      <c r="BQ237" s="71">
        <v>0</v>
      </c>
      <c r="BS237" s="70">
        <v>235</v>
      </c>
      <c r="BT237" s="70" t="s">
        <v>313</v>
      </c>
      <c r="BU237" s="71">
        <v>0</v>
      </c>
      <c r="BV237" s="71">
        <v>0</v>
      </c>
      <c r="BW237" s="71">
        <v>0</v>
      </c>
      <c r="BX237" s="71">
        <v>0</v>
      </c>
      <c r="BZ237" s="70">
        <v>235</v>
      </c>
      <c r="CA237" s="70" t="s">
        <v>313</v>
      </c>
      <c r="CB237" s="71">
        <v>0</v>
      </c>
      <c r="CC237" s="71">
        <v>0</v>
      </c>
      <c r="CD237" s="71">
        <v>0</v>
      </c>
      <c r="CE237" s="71">
        <v>0</v>
      </c>
      <c r="CG237" s="70">
        <v>235</v>
      </c>
      <c r="CH237" s="70" t="s">
        <v>313</v>
      </c>
      <c r="CI237" s="71">
        <v>0</v>
      </c>
      <c r="CJ237" s="71">
        <v>0</v>
      </c>
      <c r="CK237" s="71">
        <v>0</v>
      </c>
      <c r="CL237" s="71">
        <v>0</v>
      </c>
      <c r="CN237" s="70">
        <v>235</v>
      </c>
      <c r="CO237" s="70" t="s">
        <v>313</v>
      </c>
      <c r="CP237" s="71">
        <v>0</v>
      </c>
      <c r="CQ237" s="71">
        <v>0</v>
      </c>
      <c r="CR237" s="71">
        <v>0</v>
      </c>
      <c r="CS237" s="71">
        <v>0</v>
      </c>
      <c r="CU237" s="70">
        <v>235</v>
      </c>
      <c r="CV237" s="70" t="s">
        <v>313</v>
      </c>
      <c r="CW237" s="71">
        <v>0</v>
      </c>
      <c r="CX237" s="71">
        <v>0</v>
      </c>
      <c r="CY237" s="71">
        <v>0</v>
      </c>
      <c r="CZ237" s="71">
        <v>0</v>
      </c>
      <c r="DB237" s="70">
        <v>235</v>
      </c>
      <c r="DC237" s="70" t="s">
        <v>313</v>
      </c>
      <c r="DD237" s="71">
        <v>0</v>
      </c>
      <c r="DE237" s="71">
        <v>0</v>
      </c>
      <c r="DF237" s="71">
        <v>0</v>
      </c>
      <c r="DG237" s="71">
        <v>0</v>
      </c>
      <c r="DI237" s="70">
        <v>235</v>
      </c>
      <c r="DJ237" s="70" t="s">
        <v>313</v>
      </c>
      <c r="DK237" s="71">
        <v>0</v>
      </c>
      <c r="DL237" s="71">
        <v>0</v>
      </c>
      <c r="DM237" s="71">
        <v>0</v>
      </c>
      <c r="DN237" s="71">
        <v>0</v>
      </c>
      <c r="DP237" s="70">
        <v>235</v>
      </c>
      <c r="DQ237" s="70" t="s">
        <v>313</v>
      </c>
      <c r="DR237" s="71">
        <v>0</v>
      </c>
      <c r="DS237" s="71">
        <v>0</v>
      </c>
      <c r="DT237" s="71">
        <v>0</v>
      </c>
      <c r="DU237" s="71">
        <v>0</v>
      </c>
      <c r="DW237" s="70">
        <v>235</v>
      </c>
      <c r="DX237" s="70" t="s">
        <v>313</v>
      </c>
      <c r="DY237" s="71">
        <v>0</v>
      </c>
      <c r="DZ237" s="71">
        <v>0</v>
      </c>
      <c r="EA237" s="71">
        <v>0</v>
      </c>
      <c r="EB237" s="71">
        <v>0</v>
      </c>
    </row>
    <row r="238" spans="1:132" x14ac:dyDescent="0.35">
      <c r="A238" s="70">
        <v>236</v>
      </c>
      <c r="B238" s="70" t="s">
        <v>314</v>
      </c>
      <c r="C238" s="71">
        <v>0</v>
      </c>
      <c r="D238" s="71">
        <v>0</v>
      </c>
      <c r="E238" s="71">
        <v>0</v>
      </c>
      <c r="F238" s="71">
        <v>0</v>
      </c>
      <c r="H238" s="70">
        <v>236</v>
      </c>
      <c r="I238" s="70" t="s">
        <v>314</v>
      </c>
      <c r="J238" s="75">
        <v>0</v>
      </c>
      <c r="K238" s="71">
        <v>0</v>
      </c>
      <c r="L238" s="71">
        <v>0</v>
      </c>
      <c r="M238" s="71">
        <v>0</v>
      </c>
      <c r="O238" s="70">
        <v>236</v>
      </c>
      <c r="P238" s="70" t="s">
        <v>314</v>
      </c>
      <c r="Q238" s="75">
        <v>0</v>
      </c>
      <c r="R238" s="71">
        <v>0</v>
      </c>
      <c r="S238" s="71">
        <v>0</v>
      </c>
      <c r="T238" s="71">
        <v>0</v>
      </c>
      <c r="V238" s="70">
        <v>236</v>
      </c>
      <c r="W238" s="70" t="s">
        <v>314</v>
      </c>
      <c r="X238" s="71">
        <v>0</v>
      </c>
      <c r="Y238" s="71">
        <v>0</v>
      </c>
      <c r="Z238" s="71">
        <v>0</v>
      </c>
      <c r="AA238" s="71">
        <v>0</v>
      </c>
      <c r="AC238" s="70">
        <v>236</v>
      </c>
      <c r="AD238" s="70" t="s">
        <v>314</v>
      </c>
      <c r="AE238" s="71">
        <v>0</v>
      </c>
      <c r="AF238" s="71">
        <v>0</v>
      </c>
      <c r="AG238" s="71">
        <v>0</v>
      </c>
      <c r="AH238" s="71">
        <v>0</v>
      </c>
      <c r="AJ238" s="70">
        <v>236</v>
      </c>
      <c r="AK238" s="70" t="s">
        <v>314</v>
      </c>
      <c r="AL238" s="71">
        <v>0</v>
      </c>
      <c r="AM238" s="71">
        <v>0</v>
      </c>
      <c r="AN238" s="71">
        <v>0</v>
      </c>
      <c r="AO238" s="71">
        <v>0</v>
      </c>
      <c r="AQ238" s="70">
        <v>236</v>
      </c>
      <c r="AR238" s="70" t="s">
        <v>314</v>
      </c>
      <c r="AS238" s="71">
        <v>0</v>
      </c>
      <c r="AT238" s="71">
        <v>0</v>
      </c>
      <c r="AU238" s="71">
        <v>0</v>
      </c>
      <c r="AV238" s="71">
        <v>0</v>
      </c>
      <c r="AX238" s="70">
        <v>236</v>
      </c>
      <c r="AY238" s="70" t="s">
        <v>314</v>
      </c>
      <c r="AZ238" s="71">
        <v>0</v>
      </c>
      <c r="BA238" s="71">
        <v>0</v>
      </c>
      <c r="BB238" s="71">
        <v>0</v>
      </c>
      <c r="BC238" s="71">
        <v>0</v>
      </c>
      <c r="BE238" s="70">
        <v>236</v>
      </c>
      <c r="BF238" s="70" t="s">
        <v>314</v>
      </c>
      <c r="BG238" s="71">
        <v>0</v>
      </c>
      <c r="BH238" s="71">
        <v>0</v>
      </c>
      <c r="BI238" s="71">
        <v>0</v>
      </c>
      <c r="BJ238" s="71">
        <v>0</v>
      </c>
      <c r="BL238" s="70">
        <v>236</v>
      </c>
      <c r="BM238" s="70" t="s">
        <v>314</v>
      </c>
      <c r="BN238" s="71">
        <v>0</v>
      </c>
      <c r="BO238" s="71">
        <v>0</v>
      </c>
      <c r="BP238" s="71">
        <v>0</v>
      </c>
      <c r="BQ238" s="71">
        <v>0</v>
      </c>
      <c r="BS238" s="70">
        <v>236</v>
      </c>
      <c r="BT238" s="70" t="s">
        <v>314</v>
      </c>
      <c r="BU238" s="71">
        <v>0</v>
      </c>
      <c r="BV238" s="71">
        <v>0</v>
      </c>
      <c r="BW238" s="71">
        <v>0</v>
      </c>
      <c r="BX238" s="71">
        <v>0</v>
      </c>
      <c r="BZ238" s="70">
        <v>236</v>
      </c>
      <c r="CA238" s="70" t="s">
        <v>314</v>
      </c>
      <c r="CB238" s="71">
        <v>0</v>
      </c>
      <c r="CC238" s="71">
        <v>0</v>
      </c>
      <c r="CD238" s="71">
        <v>0</v>
      </c>
      <c r="CE238" s="71">
        <v>0</v>
      </c>
      <c r="CG238" s="70">
        <v>236</v>
      </c>
      <c r="CH238" s="70" t="s">
        <v>314</v>
      </c>
      <c r="CI238" s="71">
        <v>0</v>
      </c>
      <c r="CJ238" s="71">
        <v>0</v>
      </c>
      <c r="CK238" s="71">
        <v>0</v>
      </c>
      <c r="CL238" s="71">
        <v>0</v>
      </c>
      <c r="CN238" s="70">
        <v>236</v>
      </c>
      <c r="CO238" s="70" t="s">
        <v>314</v>
      </c>
      <c r="CP238" s="71">
        <v>0</v>
      </c>
      <c r="CQ238" s="71">
        <v>0</v>
      </c>
      <c r="CR238" s="71">
        <v>0</v>
      </c>
      <c r="CS238" s="71">
        <v>0</v>
      </c>
      <c r="CU238" s="70">
        <v>236</v>
      </c>
      <c r="CV238" s="70" t="s">
        <v>314</v>
      </c>
      <c r="CW238" s="71">
        <v>0</v>
      </c>
      <c r="CX238" s="71">
        <v>0</v>
      </c>
      <c r="CY238" s="71">
        <v>0</v>
      </c>
      <c r="CZ238" s="71">
        <v>0</v>
      </c>
      <c r="DB238" s="70">
        <v>236</v>
      </c>
      <c r="DC238" s="70" t="s">
        <v>314</v>
      </c>
      <c r="DD238" s="71">
        <v>0</v>
      </c>
      <c r="DE238" s="71">
        <v>0</v>
      </c>
      <c r="DF238" s="71">
        <v>0</v>
      </c>
      <c r="DG238" s="71">
        <v>0</v>
      </c>
      <c r="DI238" s="70">
        <v>236</v>
      </c>
      <c r="DJ238" s="70" t="s">
        <v>314</v>
      </c>
      <c r="DK238" s="71">
        <v>0</v>
      </c>
      <c r="DL238" s="71">
        <v>0</v>
      </c>
      <c r="DM238" s="71">
        <v>0</v>
      </c>
      <c r="DN238" s="71">
        <v>0</v>
      </c>
      <c r="DP238" s="70">
        <v>236</v>
      </c>
      <c r="DQ238" s="70" t="s">
        <v>314</v>
      </c>
      <c r="DR238" s="71">
        <v>0</v>
      </c>
      <c r="DS238" s="71">
        <v>0</v>
      </c>
      <c r="DT238" s="71">
        <v>0</v>
      </c>
      <c r="DU238" s="71">
        <v>0</v>
      </c>
      <c r="DW238" s="70">
        <v>236</v>
      </c>
      <c r="DX238" s="70" t="s">
        <v>314</v>
      </c>
      <c r="DY238" s="71">
        <v>0</v>
      </c>
      <c r="DZ238" s="71">
        <v>0</v>
      </c>
      <c r="EA238" s="71">
        <v>0</v>
      </c>
      <c r="EB238" s="71">
        <v>0</v>
      </c>
    </row>
    <row r="239" spans="1:132" x14ac:dyDescent="0.35">
      <c r="A239" s="70">
        <v>237</v>
      </c>
      <c r="B239" s="70" t="s">
        <v>315</v>
      </c>
      <c r="C239" s="71">
        <v>0</v>
      </c>
      <c r="D239" s="71">
        <v>1051.1557617736701</v>
      </c>
      <c r="E239" s="71">
        <v>10.2519711597237</v>
      </c>
      <c r="F239" s="71">
        <v>1061.4077329334</v>
      </c>
      <c r="H239" s="70">
        <v>237</v>
      </c>
      <c r="I239" s="70" t="s">
        <v>315</v>
      </c>
      <c r="J239" s="75">
        <v>0</v>
      </c>
      <c r="K239" s="71">
        <v>41654.701090086601</v>
      </c>
      <c r="L239" s="71">
        <v>184.06487381156799</v>
      </c>
      <c r="M239" s="71">
        <v>41838.765963898099</v>
      </c>
      <c r="O239" s="70">
        <v>237</v>
      </c>
      <c r="P239" s="70" t="s">
        <v>315</v>
      </c>
      <c r="Q239" s="75">
        <v>0</v>
      </c>
      <c r="R239" s="71">
        <v>415.74169486834501</v>
      </c>
      <c r="S239" s="71">
        <v>342.836568898444</v>
      </c>
      <c r="T239" s="71">
        <v>758.57826376678895</v>
      </c>
      <c r="V239" s="70">
        <v>237</v>
      </c>
      <c r="W239" s="70" t="s">
        <v>315</v>
      </c>
      <c r="X239" s="71">
        <v>0</v>
      </c>
      <c r="Y239" s="71">
        <v>17672.501416904601</v>
      </c>
      <c r="Z239" s="71">
        <v>117.526467932312</v>
      </c>
      <c r="AA239" s="71">
        <v>17790.027884836902</v>
      </c>
      <c r="AC239" s="70">
        <v>237</v>
      </c>
      <c r="AD239" s="70" t="s">
        <v>315</v>
      </c>
      <c r="AE239" s="71">
        <v>0</v>
      </c>
      <c r="AF239" s="71">
        <v>63.1427990470022</v>
      </c>
      <c r="AG239" s="71">
        <v>62.522043166820403</v>
      </c>
      <c r="AH239" s="71">
        <v>125.66484221382299</v>
      </c>
      <c r="AJ239" s="70">
        <v>237</v>
      </c>
      <c r="AK239" s="70" t="s">
        <v>315</v>
      </c>
      <c r="AL239" s="71">
        <v>0</v>
      </c>
      <c r="AM239" s="71">
        <v>258.75409384066501</v>
      </c>
      <c r="AN239" s="71">
        <v>1.12399259183337</v>
      </c>
      <c r="AO239" s="71">
        <v>259.878086432499</v>
      </c>
      <c r="AQ239" s="70">
        <v>237</v>
      </c>
      <c r="AR239" s="70" t="s">
        <v>315</v>
      </c>
      <c r="AS239" s="71">
        <v>0</v>
      </c>
      <c r="AT239" s="71">
        <v>0.77730669110170103</v>
      </c>
      <c r="AU239" s="71">
        <v>1.8369209462304901</v>
      </c>
      <c r="AV239" s="71">
        <v>2.6142276373321902</v>
      </c>
      <c r="AX239" s="70">
        <v>237</v>
      </c>
      <c r="AY239" s="70" t="s">
        <v>315</v>
      </c>
      <c r="AZ239" s="71">
        <v>0</v>
      </c>
      <c r="BA239" s="71">
        <v>258.75409384066501</v>
      </c>
      <c r="BB239" s="71">
        <v>1.12399259183337</v>
      </c>
      <c r="BC239" s="71">
        <v>259.878086432499</v>
      </c>
      <c r="BE239" s="70">
        <v>237</v>
      </c>
      <c r="BF239" s="70" t="s">
        <v>315</v>
      </c>
      <c r="BG239" s="71">
        <v>0</v>
      </c>
      <c r="BH239" s="71">
        <v>0.77730669110170103</v>
      </c>
      <c r="BI239" s="71">
        <v>1.8369209462304901</v>
      </c>
      <c r="BJ239" s="71">
        <v>2.6142276373321902</v>
      </c>
      <c r="BL239" s="70">
        <v>237</v>
      </c>
      <c r="BM239" s="70" t="s">
        <v>315</v>
      </c>
      <c r="BN239" s="71">
        <v>0</v>
      </c>
      <c r="BO239" s="71">
        <v>526.90617634416697</v>
      </c>
      <c r="BP239" s="71">
        <v>2.28880876824612</v>
      </c>
      <c r="BQ239" s="71">
        <v>529.19498511241295</v>
      </c>
      <c r="BS239" s="70">
        <v>237</v>
      </c>
      <c r="BT239" s="70" t="s">
        <v>315</v>
      </c>
      <c r="BU239" s="71">
        <v>0</v>
      </c>
      <c r="BV239" s="71">
        <v>6.4237631648352904</v>
      </c>
      <c r="BW239" s="71">
        <v>2.9692144931295501</v>
      </c>
      <c r="BX239" s="71">
        <v>9.3929776579648294</v>
      </c>
      <c r="BZ239" s="70">
        <v>237</v>
      </c>
      <c r="CA239" s="70" t="s">
        <v>315</v>
      </c>
      <c r="CB239" s="71">
        <v>0</v>
      </c>
      <c r="CC239" s="71">
        <v>1030.0657656078499</v>
      </c>
      <c r="CD239" s="71">
        <v>4.58409612182672</v>
      </c>
      <c r="CE239" s="71">
        <v>1034.64986172968</v>
      </c>
      <c r="CG239" s="70">
        <v>237</v>
      </c>
      <c r="CH239" s="70" t="s">
        <v>315</v>
      </c>
      <c r="CI239" s="71">
        <v>0</v>
      </c>
      <c r="CJ239" s="71">
        <v>8.6512176406965295</v>
      </c>
      <c r="CK239" s="71">
        <v>9.3989538365801195</v>
      </c>
      <c r="CL239" s="71">
        <v>18.050171477276599</v>
      </c>
      <c r="CN239" s="70">
        <v>237</v>
      </c>
      <c r="CO239" s="70" t="s">
        <v>315</v>
      </c>
      <c r="CP239" s="71">
        <v>0</v>
      </c>
      <c r="CQ239" s="71">
        <v>218.25413088202899</v>
      </c>
      <c r="CR239" s="71">
        <v>0.948066260932247</v>
      </c>
      <c r="CS239" s="71">
        <v>219.20219714296101</v>
      </c>
      <c r="CU239" s="70">
        <v>237</v>
      </c>
      <c r="CV239" s="70" t="s">
        <v>315</v>
      </c>
      <c r="CW239" s="71">
        <v>0</v>
      </c>
      <c r="CX239" s="71">
        <v>0.62732138258245396</v>
      </c>
      <c r="CY239" s="71">
        <v>1.5735431447622401</v>
      </c>
      <c r="CZ239" s="71">
        <v>2.2008645273446898</v>
      </c>
      <c r="DB239" s="70">
        <v>237</v>
      </c>
      <c r="DC239" s="70" t="s">
        <v>315</v>
      </c>
      <c r="DD239" s="71">
        <v>0</v>
      </c>
      <c r="DE239" s="71">
        <v>1044.28104992571</v>
      </c>
      <c r="DF239" s="71">
        <v>4.3501349494535901</v>
      </c>
      <c r="DG239" s="71">
        <v>1048.63118487516</v>
      </c>
      <c r="DI239" s="70">
        <v>237</v>
      </c>
      <c r="DJ239" s="70" t="s">
        <v>315</v>
      </c>
      <c r="DK239" s="71">
        <v>0</v>
      </c>
      <c r="DL239" s="71">
        <v>2.3701530926677798</v>
      </c>
      <c r="DM239" s="71">
        <v>5.74419244151004</v>
      </c>
      <c r="DN239" s="71">
        <v>8.1143455341778203</v>
      </c>
      <c r="DP239" s="70">
        <v>237</v>
      </c>
      <c r="DQ239" s="70" t="s">
        <v>315</v>
      </c>
      <c r="DR239" s="71">
        <v>0</v>
      </c>
      <c r="DS239" s="71">
        <v>594.73163701190595</v>
      </c>
      <c r="DT239" s="71">
        <v>2.5834333447955</v>
      </c>
      <c r="DU239" s="71">
        <v>597.31507035670199</v>
      </c>
      <c r="DW239" s="70">
        <v>237</v>
      </c>
      <c r="DX239" s="70" t="s">
        <v>315</v>
      </c>
      <c r="DY239" s="71">
        <v>0</v>
      </c>
      <c r="DZ239" s="71">
        <v>6.0377871768011397</v>
      </c>
      <c r="EA239" s="71">
        <v>4.5037605405147003</v>
      </c>
      <c r="EB239" s="71">
        <v>10.541547717315799</v>
      </c>
    </row>
    <row r="240" spans="1:132" x14ac:dyDescent="0.35">
      <c r="A240" s="70">
        <v>238</v>
      </c>
      <c r="B240" s="70" t="s">
        <v>316</v>
      </c>
      <c r="C240" s="71">
        <v>0</v>
      </c>
      <c r="D240" s="71">
        <v>5306.5322823057904</v>
      </c>
      <c r="E240" s="71">
        <v>7.3513375417953899</v>
      </c>
      <c r="F240" s="71">
        <v>5313.8836198475901</v>
      </c>
      <c r="H240" s="70">
        <v>238</v>
      </c>
      <c r="I240" s="70" t="s">
        <v>316</v>
      </c>
      <c r="J240" s="75">
        <v>0</v>
      </c>
      <c r="K240" s="71">
        <v>37956.6421432278</v>
      </c>
      <c r="L240" s="71">
        <v>132.25825908133399</v>
      </c>
      <c r="M240" s="71">
        <v>38088.900402309198</v>
      </c>
      <c r="O240" s="70">
        <v>238</v>
      </c>
      <c r="P240" s="70" t="s">
        <v>316</v>
      </c>
      <c r="Q240" s="75">
        <v>0</v>
      </c>
      <c r="R240" s="71">
        <v>3856.44759895377</v>
      </c>
      <c r="S240" s="71">
        <v>247.480385443074</v>
      </c>
      <c r="T240" s="71">
        <v>4103.9279843968397</v>
      </c>
      <c r="V240" s="70">
        <v>238</v>
      </c>
      <c r="W240" s="70" t="s">
        <v>316</v>
      </c>
      <c r="X240" s="71">
        <v>0</v>
      </c>
      <c r="Y240" s="71">
        <v>18193.7378129793</v>
      </c>
      <c r="Z240" s="71">
        <v>84.318404967863003</v>
      </c>
      <c r="AA240" s="71">
        <v>18278.056217947102</v>
      </c>
      <c r="AC240" s="70">
        <v>238</v>
      </c>
      <c r="AD240" s="70" t="s">
        <v>316</v>
      </c>
      <c r="AE240" s="71">
        <v>0</v>
      </c>
      <c r="AF240" s="71">
        <v>289.27307023451698</v>
      </c>
      <c r="AG240" s="71">
        <v>45.175164471266697</v>
      </c>
      <c r="AH240" s="71">
        <v>334.44823470578302</v>
      </c>
      <c r="AJ240" s="70">
        <v>238</v>
      </c>
      <c r="AK240" s="70" t="s">
        <v>316</v>
      </c>
      <c r="AL240" s="71">
        <v>0</v>
      </c>
      <c r="AM240" s="71">
        <v>235.43078382277901</v>
      </c>
      <c r="AN240" s="71">
        <v>0.80876747250564396</v>
      </c>
      <c r="AO240" s="71">
        <v>236.239551295285</v>
      </c>
      <c r="AQ240" s="70">
        <v>238</v>
      </c>
      <c r="AR240" s="70" t="s">
        <v>316</v>
      </c>
      <c r="AS240" s="71">
        <v>0</v>
      </c>
      <c r="AT240" s="71">
        <v>2.4534233104037702</v>
      </c>
      <c r="AU240" s="71">
        <v>1.3217184920037699</v>
      </c>
      <c r="AV240" s="71">
        <v>3.7751418024075298</v>
      </c>
      <c r="AX240" s="70">
        <v>238</v>
      </c>
      <c r="AY240" s="70" t="s">
        <v>316</v>
      </c>
      <c r="AZ240" s="71">
        <v>0</v>
      </c>
      <c r="BA240" s="71">
        <v>235.43078382277901</v>
      </c>
      <c r="BB240" s="71">
        <v>0.80876747250564396</v>
      </c>
      <c r="BC240" s="71">
        <v>236.239551295285</v>
      </c>
      <c r="BE240" s="70">
        <v>238</v>
      </c>
      <c r="BF240" s="70" t="s">
        <v>316</v>
      </c>
      <c r="BG240" s="71">
        <v>0</v>
      </c>
      <c r="BH240" s="71">
        <v>2.4534233104037702</v>
      </c>
      <c r="BI240" s="71">
        <v>1.3217184920037699</v>
      </c>
      <c r="BJ240" s="71">
        <v>3.7751418024075298</v>
      </c>
      <c r="BL240" s="70">
        <v>238</v>
      </c>
      <c r="BM240" s="70" t="s">
        <v>316</v>
      </c>
      <c r="BN240" s="71">
        <v>0</v>
      </c>
      <c r="BO240" s="71">
        <v>479.412450085361</v>
      </c>
      <c r="BP240" s="71">
        <v>1.646909504558</v>
      </c>
      <c r="BQ240" s="71">
        <v>481.05935958991898</v>
      </c>
      <c r="BS240" s="70">
        <v>238</v>
      </c>
      <c r="BT240" s="70" t="s">
        <v>316</v>
      </c>
      <c r="BU240" s="71">
        <v>0</v>
      </c>
      <c r="BV240" s="71">
        <v>18.585988301858499</v>
      </c>
      <c r="BW240" s="71">
        <v>2.1395344282234201</v>
      </c>
      <c r="BX240" s="71">
        <v>20.725522730081899</v>
      </c>
      <c r="BZ240" s="70">
        <v>238</v>
      </c>
      <c r="CA240" s="70" t="s">
        <v>316</v>
      </c>
      <c r="CB240" s="71">
        <v>0</v>
      </c>
      <c r="CC240" s="71">
        <v>939.20490365566502</v>
      </c>
      <c r="CD240" s="71">
        <v>3.29197159423008</v>
      </c>
      <c r="CE240" s="71">
        <v>942.49687524989497</v>
      </c>
      <c r="CG240" s="70">
        <v>238</v>
      </c>
      <c r="CH240" s="70" t="s">
        <v>316</v>
      </c>
      <c r="CI240" s="71">
        <v>0</v>
      </c>
      <c r="CJ240" s="71">
        <v>25.3819076833284</v>
      </c>
      <c r="CK240" s="71">
        <v>6.79021932898715</v>
      </c>
      <c r="CL240" s="71">
        <v>32.172127012315599</v>
      </c>
      <c r="CN240" s="70">
        <v>238</v>
      </c>
      <c r="CO240" s="70" t="s">
        <v>316</v>
      </c>
      <c r="CP240" s="71">
        <v>0</v>
      </c>
      <c r="CQ240" s="71">
        <v>198.58136481410199</v>
      </c>
      <c r="CR240" s="71">
        <v>0.68217989975481996</v>
      </c>
      <c r="CS240" s="71">
        <v>199.26354471385599</v>
      </c>
      <c r="CU240" s="70">
        <v>238</v>
      </c>
      <c r="CV240" s="70" t="s">
        <v>316</v>
      </c>
      <c r="CW240" s="71">
        <v>0</v>
      </c>
      <c r="CX240" s="71">
        <v>1.97664618900412</v>
      </c>
      <c r="CY240" s="71">
        <v>1.1326402549958401</v>
      </c>
      <c r="CZ240" s="71">
        <v>3.1092864439999701</v>
      </c>
      <c r="DB240" s="70">
        <v>238</v>
      </c>
      <c r="DC240" s="70" t="s">
        <v>316</v>
      </c>
      <c r="DD240" s="71">
        <v>0</v>
      </c>
      <c r="DE240" s="71">
        <v>295.25694218038501</v>
      </c>
      <c r="DF240" s="71">
        <v>3.11508699526025</v>
      </c>
      <c r="DG240" s="71">
        <v>298.37202917564503</v>
      </c>
      <c r="DI240" s="70">
        <v>238</v>
      </c>
      <c r="DJ240" s="70" t="s">
        <v>316</v>
      </c>
      <c r="DK240" s="71">
        <v>0</v>
      </c>
      <c r="DL240" s="71">
        <v>7.4876950592139302</v>
      </c>
      <c r="DM240" s="71">
        <v>4.1329336422493599</v>
      </c>
      <c r="DN240" s="71">
        <v>11.6206287014633</v>
      </c>
      <c r="DP240" s="70">
        <v>238</v>
      </c>
      <c r="DQ240" s="70" t="s">
        <v>316</v>
      </c>
      <c r="DR240" s="71">
        <v>0</v>
      </c>
      <c r="DS240" s="71">
        <v>541.12432923336701</v>
      </c>
      <c r="DT240" s="71">
        <v>1.85890625244156</v>
      </c>
      <c r="DU240" s="71">
        <v>542.98323548580902</v>
      </c>
      <c r="DW240" s="70">
        <v>238</v>
      </c>
      <c r="DX240" s="70" t="s">
        <v>316</v>
      </c>
      <c r="DY240" s="71">
        <v>0</v>
      </c>
      <c r="DZ240" s="71">
        <v>44.214289899244797</v>
      </c>
      <c r="EA240" s="71">
        <v>3.2440819571016801</v>
      </c>
      <c r="EB240" s="71">
        <v>47.458371856346503</v>
      </c>
    </row>
    <row r="241" spans="1:132" x14ac:dyDescent="0.35">
      <c r="A241" s="70">
        <v>239</v>
      </c>
      <c r="B241" s="70" t="s">
        <v>317</v>
      </c>
      <c r="C241" s="71">
        <v>0</v>
      </c>
      <c r="D241" s="71">
        <v>0</v>
      </c>
      <c r="E241" s="71">
        <v>0</v>
      </c>
      <c r="F241" s="71">
        <v>0</v>
      </c>
      <c r="H241" s="70">
        <v>239</v>
      </c>
      <c r="I241" s="70" t="s">
        <v>317</v>
      </c>
      <c r="J241" s="75">
        <v>0</v>
      </c>
      <c r="K241" s="71">
        <v>0</v>
      </c>
      <c r="L241" s="71">
        <v>0</v>
      </c>
      <c r="M241" s="71">
        <v>0</v>
      </c>
      <c r="O241" s="70">
        <v>239</v>
      </c>
      <c r="P241" s="70" t="s">
        <v>317</v>
      </c>
      <c r="Q241" s="75">
        <v>0</v>
      </c>
      <c r="R241" s="71">
        <v>0</v>
      </c>
      <c r="S241" s="71">
        <v>0</v>
      </c>
      <c r="T241" s="71">
        <v>0</v>
      </c>
      <c r="V241" s="70">
        <v>239</v>
      </c>
      <c r="W241" s="70" t="s">
        <v>317</v>
      </c>
      <c r="X241" s="71">
        <v>0</v>
      </c>
      <c r="Y241" s="71">
        <v>0</v>
      </c>
      <c r="Z241" s="71">
        <v>0</v>
      </c>
      <c r="AA241" s="71">
        <v>0</v>
      </c>
      <c r="AC241" s="70">
        <v>239</v>
      </c>
      <c r="AD241" s="70" t="s">
        <v>317</v>
      </c>
      <c r="AE241" s="71">
        <v>0</v>
      </c>
      <c r="AF241" s="71">
        <v>0</v>
      </c>
      <c r="AG241" s="71">
        <v>0</v>
      </c>
      <c r="AH241" s="71">
        <v>0</v>
      </c>
      <c r="AJ241" s="70">
        <v>239</v>
      </c>
      <c r="AK241" s="70" t="s">
        <v>317</v>
      </c>
      <c r="AL241" s="71">
        <v>0</v>
      </c>
      <c r="AM241" s="71">
        <v>0</v>
      </c>
      <c r="AN241" s="71">
        <v>0</v>
      </c>
      <c r="AO241" s="71">
        <v>0</v>
      </c>
      <c r="AQ241" s="70">
        <v>239</v>
      </c>
      <c r="AR241" s="70" t="s">
        <v>317</v>
      </c>
      <c r="AS241" s="71">
        <v>0</v>
      </c>
      <c r="AT241" s="71">
        <v>0</v>
      </c>
      <c r="AU241" s="71">
        <v>0</v>
      </c>
      <c r="AV241" s="71">
        <v>0</v>
      </c>
      <c r="AX241" s="70">
        <v>239</v>
      </c>
      <c r="AY241" s="70" t="s">
        <v>317</v>
      </c>
      <c r="AZ241" s="71">
        <v>0</v>
      </c>
      <c r="BA241" s="71">
        <v>0</v>
      </c>
      <c r="BB241" s="71">
        <v>0</v>
      </c>
      <c r="BC241" s="71">
        <v>0</v>
      </c>
      <c r="BE241" s="70">
        <v>239</v>
      </c>
      <c r="BF241" s="70" t="s">
        <v>317</v>
      </c>
      <c r="BG241" s="71">
        <v>0</v>
      </c>
      <c r="BH241" s="71">
        <v>0</v>
      </c>
      <c r="BI241" s="71">
        <v>0</v>
      </c>
      <c r="BJ241" s="71">
        <v>0</v>
      </c>
      <c r="BL241" s="70">
        <v>239</v>
      </c>
      <c r="BM241" s="70" t="s">
        <v>317</v>
      </c>
      <c r="BN241" s="71">
        <v>0</v>
      </c>
      <c r="BO241" s="71">
        <v>0</v>
      </c>
      <c r="BP241" s="71">
        <v>0</v>
      </c>
      <c r="BQ241" s="71">
        <v>0</v>
      </c>
      <c r="BS241" s="70">
        <v>239</v>
      </c>
      <c r="BT241" s="70" t="s">
        <v>317</v>
      </c>
      <c r="BU241" s="71">
        <v>0</v>
      </c>
      <c r="BV241" s="71">
        <v>0</v>
      </c>
      <c r="BW241" s="71">
        <v>0</v>
      </c>
      <c r="BX241" s="71">
        <v>0</v>
      </c>
      <c r="BZ241" s="70">
        <v>239</v>
      </c>
      <c r="CA241" s="70" t="s">
        <v>317</v>
      </c>
      <c r="CB241" s="71">
        <v>0</v>
      </c>
      <c r="CC241" s="71">
        <v>0</v>
      </c>
      <c r="CD241" s="71">
        <v>0</v>
      </c>
      <c r="CE241" s="71">
        <v>0</v>
      </c>
      <c r="CG241" s="70">
        <v>239</v>
      </c>
      <c r="CH241" s="70" t="s">
        <v>317</v>
      </c>
      <c r="CI241" s="71">
        <v>0</v>
      </c>
      <c r="CJ241" s="71">
        <v>0</v>
      </c>
      <c r="CK241" s="71">
        <v>0</v>
      </c>
      <c r="CL241" s="71">
        <v>0</v>
      </c>
      <c r="CN241" s="70">
        <v>239</v>
      </c>
      <c r="CO241" s="70" t="s">
        <v>317</v>
      </c>
      <c r="CP241" s="71">
        <v>0</v>
      </c>
      <c r="CQ241" s="71">
        <v>0</v>
      </c>
      <c r="CR241" s="71">
        <v>0</v>
      </c>
      <c r="CS241" s="71">
        <v>0</v>
      </c>
      <c r="CU241" s="70">
        <v>239</v>
      </c>
      <c r="CV241" s="70" t="s">
        <v>317</v>
      </c>
      <c r="CW241" s="71">
        <v>0</v>
      </c>
      <c r="CX241" s="71">
        <v>0</v>
      </c>
      <c r="CY241" s="71">
        <v>0</v>
      </c>
      <c r="CZ241" s="71">
        <v>0</v>
      </c>
      <c r="DB241" s="70">
        <v>239</v>
      </c>
      <c r="DC241" s="70" t="s">
        <v>317</v>
      </c>
      <c r="DD241" s="71">
        <v>0</v>
      </c>
      <c r="DE241" s="71">
        <v>0</v>
      </c>
      <c r="DF241" s="71">
        <v>0</v>
      </c>
      <c r="DG241" s="71">
        <v>0</v>
      </c>
      <c r="DI241" s="70">
        <v>239</v>
      </c>
      <c r="DJ241" s="70" t="s">
        <v>317</v>
      </c>
      <c r="DK241" s="71">
        <v>0</v>
      </c>
      <c r="DL241" s="71">
        <v>0</v>
      </c>
      <c r="DM241" s="71">
        <v>0</v>
      </c>
      <c r="DN241" s="71">
        <v>0</v>
      </c>
      <c r="DP241" s="70">
        <v>239</v>
      </c>
      <c r="DQ241" s="70" t="s">
        <v>317</v>
      </c>
      <c r="DR241" s="71">
        <v>0</v>
      </c>
      <c r="DS241" s="71">
        <v>0</v>
      </c>
      <c r="DT241" s="71">
        <v>0</v>
      </c>
      <c r="DU241" s="71">
        <v>0</v>
      </c>
      <c r="DW241" s="70">
        <v>239</v>
      </c>
      <c r="DX241" s="70" t="s">
        <v>317</v>
      </c>
      <c r="DY241" s="71">
        <v>0</v>
      </c>
      <c r="DZ241" s="71">
        <v>0</v>
      </c>
      <c r="EA241" s="71">
        <v>0</v>
      </c>
      <c r="EB241" s="71">
        <v>0</v>
      </c>
    </row>
    <row r="242" spans="1:132" x14ac:dyDescent="0.35">
      <c r="A242" s="70">
        <v>240</v>
      </c>
      <c r="B242" s="70" t="s">
        <v>318</v>
      </c>
      <c r="C242" s="71">
        <v>0</v>
      </c>
      <c r="D242" s="71">
        <v>1043.67438946023</v>
      </c>
      <c r="E242" s="71">
        <v>132.32576123613401</v>
      </c>
      <c r="F242" s="71">
        <v>1176.0001506963599</v>
      </c>
      <c r="H242" s="70">
        <v>240</v>
      </c>
      <c r="I242" s="70" t="s">
        <v>318</v>
      </c>
      <c r="J242" s="75">
        <v>0</v>
      </c>
      <c r="K242" s="71">
        <v>159392.03387289101</v>
      </c>
      <c r="L242" s="71">
        <v>2376.3305454364699</v>
      </c>
      <c r="M242" s="71">
        <v>161768.36441832699</v>
      </c>
      <c r="O242" s="70">
        <v>240</v>
      </c>
      <c r="P242" s="70" t="s">
        <v>318</v>
      </c>
      <c r="Q242" s="75">
        <v>0</v>
      </c>
      <c r="R242" s="71">
        <v>6252.3582323922001</v>
      </c>
      <c r="S242" s="71">
        <v>4428.3860092304703</v>
      </c>
      <c r="T242" s="71">
        <v>10680.7442416227</v>
      </c>
      <c r="V242" s="70">
        <v>240</v>
      </c>
      <c r="W242" s="70" t="s">
        <v>318</v>
      </c>
      <c r="X242" s="71">
        <v>0</v>
      </c>
      <c r="Y242" s="71">
        <v>98228.705729552807</v>
      </c>
      <c r="Z242" s="71">
        <v>1517.0430880398401</v>
      </c>
      <c r="AA242" s="71">
        <v>99745.748817592699</v>
      </c>
      <c r="AC242" s="70">
        <v>240</v>
      </c>
      <c r="AD242" s="70" t="s">
        <v>318</v>
      </c>
      <c r="AE242" s="71">
        <v>0</v>
      </c>
      <c r="AF242" s="71">
        <v>1075.86455485389</v>
      </c>
      <c r="AG242" s="71">
        <v>807.67656710247604</v>
      </c>
      <c r="AH242" s="71">
        <v>1883.54112195637</v>
      </c>
      <c r="AJ242" s="70">
        <v>240</v>
      </c>
      <c r="AK242" s="70" t="s">
        <v>318</v>
      </c>
      <c r="AL242" s="71">
        <v>0</v>
      </c>
      <c r="AM242" s="71">
        <v>856.489744259595</v>
      </c>
      <c r="AN242" s="71">
        <v>14.5133234035615</v>
      </c>
      <c r="AO242" s="71">
        <v>871.00306766315703</v>
      </c>
      <c r="AQ242" s="70">
        <v>240</v>
      </c>
      <c r="AR242" s="70" t="s">
        <v>318</v>
      </c>
      <c r="AS242" s="71">
        <v>0</v>
      </c>
      <c r="AT242" s="71">
        <v>16.307270639929101</v>
      </c>
      <c r="AU242" s="71">
        <v>23.7187932154626</v>
      </c>
      <c r="AV242" s="71">
        <v>40.026063855391698</v>
      </c>
      <c r="AX242" s="70">
        <v>240</v>
      </c>
      <c r="AY242" s="70" t="s">
        <v>318</v>
      </c>
      <c r="AZ242" s="71">
        <v>0</v>
      </c>
      <c r="BA242" s="71">
        <v>856.489744259595</v>
      </c>
      <c r="BB242" s="71">
        <v>14.5133234035615</v>
      </c>
      <c r="BC242" s="71">
        <v>871.00306766315703</v>
      </c>
      <c r="BE242" s="70">
        <v>240</v>
      </c>
      <c r="BF242" s="70" t="s">
        <v>318</v>
      </c>
      <c r="BG242" s="71">
        <v>0</v>
      </c>
      <c r="BH242" s="71">
        <v>16.307270639929101</v>
      </c>
      <c r="BI242" s="71">
        <v>23.7187932154626</v>
      </c>
      <c r="BJ242" s="71">
        <v>40.026063855391698</v>
      </c>
      <c r="BL242" s="70">
        <v>240</v>
      </c>
      <c r="BM242" s="70" t="s">
        <v>318</v>
      </c>
      <c r="BN242" s="71">
        <v>0</v>
      </c>
      <c r="BO242" s="71">
        <v>1744.08732834855</v>
      </c>
      <c r="BP242" s="71">
        <v>29.5537729552826</v>
      </c>
      <c r="BQ242" s="71">
        <v>1773.6411013038401</v>
      </c>
      <c r="BS242" s="70">
        <v>240</v>
      </c>
      <c r="BT242" s="70" t="s">
        <v>318</v>
      </c>
      <c r="BU242" s="71">
        <v>0</v>
      </c>
      <c r="BV242" s="71">
        <v>93.654838093028701</v>
      </c>
      <c r="BW242" s="71">
        <v>38.345427742894401</v>
      </c>
      <c r="BX242" s="71">
        <v>132.00026583592299</v>
      </c>
      <c r="BZ242" s="70">
        <v>240</v>
      </c>
      <c r="CA242" s="70" t="s">
        <v>318</v>
      </c>
      <c r="CB242" s="71">
        <v>0</v>
      </c>
      <c r="CC242" s="71">
        <v>4164.8803831097503</v>
      </c>
      <c r="CD242" s="71">
        <v>59.178232602965799</v>
      </c>
      <c r="CE242" s="71">
        <v>4224.05861571272</v>
      </c>
      <c r="CG242" s="70">
        <v>240</v>
      </c>
      <c r="CH242" s="70" t="s">
        <v>318</v>
      </c>
      <c r="CI242" s="71">
        <v>0</v>
      </c>
      <c r="CJ242" s="71">
        <v>145.628983928472</v>
      </c>
      <c r="CK242" s="71">
        <v>121.416272851324</v>
      </c>
      <c r="CL242" s="71">
        <v>267.04525677979501</v>
      </c>
      <c r="CN242" s="70">
        <v>240</v>
      </c>
      <c r="CO242" s="70" t="s">
        <v>318</v>
      </c>
      <c r="CP242" s="71">
        <v>0</v>
      </c>
      <c r="CQ242" s="71">
        <v>722.432723548936</v>
      </c>
      <c r="CR242" s="71">
        <v>12.241710802089401</v>
      </c>
      <c r="CS242" s="71">
        <v>734.67443435102598</v>
      </c>
      <c r="CU242" s="70">
        <v>240</v>
      </c>
      <c r="CV242" s="70" t="s">
        <v>318</v>
      </c>
      <c r="CW242" s="71">
        <v>0</v>
      </c>
      <c r="CX242" s="71">
        <v>13.203792157400001</v>
      </c>
      <c r="CY242" s="71">
        <v>20.3188478939141</v>
      </c>
      <c r="CZ242" s="71">
        <v>33.522640051314099</v>
      </c>
      <c r="DB242" s="70">
        <v>240</v>
      </c>
      <c r="DC242" s="70" t="s">
        <v>318</v>
      </c>
      <c r="DD242" s="71">
        <v>0</v>
      </c>
      <c r="DE242" s="71">
        <v>1701.5885512633199</v>
      </c>
      <c r="DF242" s="71">
        <v>56.140248177958398</v>
      </c>
      <c r="DG242" s="71">
        <v>1757.72879944128</v>
      </c>
      <c r="DI242" s="70">
        <v>240</v>
      </c>
      <c r="DJ242" s="70" t="s">
        <v>318</v>
      </c>
      <c r="DK242" s="71">
        <v>0</v>
      </c>
      <c r="DL242" s="71">
        <v>49.981822499259302</v>
      </c>
      <c r="DM242" s="71">
        <v>74.170121273874202</v>
      </c>
      <c r="DN242" s="71">
        <v>124.15194377313399</v>
      </c>
      <c r="DP242" s="70">
        <v>240</v>
      </c>
      <c r="DQ242" s="70" t="s">
        <v>318</v>
      </c>
      <c r="DR242" s="71">
        <v>0</v>
      </c>
      <c r="DS242" s="71">
        <v>1968.59319258185</v>
      </c>
      <c r="DT242" s="71">
        <v>33.358052265632701</v>
      </c>
      <c r="DU242" s="71">
        <v>2001.95124484748</v>
      </c>
      <c r="DW242" s="70">
        <v>240</v>
      </c>
      <c r="DX242" s="70" t="s">
        <v>318</v>
      </c>
      <c r="DY242" s="71">
        <v>0</v>
      </c>
      <c r="DZ242" s="71">
        <v>88.862508996893496</v>
      </c>
      <c r="EA242" s="71">
        <v>58.160669042615297</v>
      </c>
      <c r="EB242" s="71">
        <v>147.02317803950899</v>
      </c>
    </row>
    <row r="243" spans="1:132" x14ac:dyDescent="0.35">
      <c r="A243" s="70">
        <v>241</v>
      </c>
      <c r="B243" s="70" t="s">
        <v>319</v>
      </c>
      <c r="C243" s="71">
        <v>0</v>
      </c>
      <c r="D243" s="71">
        <v>678.27220661197202</v>
      </c>
      <c r="E243" s="71">
        <v>14.1447488793145</v>
      </c>
      <c r="F243" s="71">
        <v>692.41695549128701</v>
      </c>
      <c r="H243" s="70">
        <v>241</v>
      </c>
      <c r="I243" s="70" t="s">
        <v>319</v>
      </c>
      <c r="J243" s="75">
        <v>0</v>
      </c>
      <c r="K243" s="71">
        <v>14926.947771094299</v>
      </c>
      <c r="L243" s="71">
        <v>254.013509600406</v>
      </c>
      <c r="M243" s="71">
        <v>15180.961280694701</v>
      </c>
      <c r="O243" s="70">
        <v>241</v>
      </c>
      <c r="P243" s="70" t="s">
        <v>319</v>
      </c>
      <c r="Q243" s="75">
        <v>0</v>
      </c>
      <c r="R243" s="71">
        <v>717.700442655291</v>
      </c>
      <c r="S243" s="71">
        <v>473.362081106895</v>
      </c>
      <c r="T243" s="71">
        <v>1191.06252376219</v>
      </c>
      <c r="V243" s="70">
        <v>241</v>
      </c>
      <c r="W243" s="70" t="s">
        <v>319</v>
      </c>
      <c r="X243" s="71">
        <v>0</v>
      </c>
      <c r="Y243" s="71">
        <v>8069.7659001160901</v>
      </c>
      <c r="Z243" s="71">
        <v>162.16179136765999</v>
      </c>
      <c r="AA243" s="71">
        <v>8231.9276914837501</v>
      </c>
      <c r="AC243" s="70">
        <v>241</v>
      </c>
      <c r="AD243" s="70" t="s">
        <v>319</v>
      </c>
      <c r="AE243" s="71">
        <v>0</v>
      </c>
      <c r="AF243" s="71">
        <v>124.41851675312699</v>
      </c>
      <c r="AG243" s="71">
        <v>86.334637844081996</v>
      </c>
      <c r="AH243" s="71">
        <v>210.753154597209</v>
      </c>
      <c r="AJ243" s="70">
        <v>241</v>
      </c>
      <c r="AK243" s="70" t="s">
        <v>319</v>
      </c>
      <c r="AL243" s="71">
        <v>0</v>
      </c>
      <c r="AM243" s="71">
        <v>80.381543131687295</v>
      </c>
      <c r="AN243" s="71">
        <v>1.5513730393220999</v>
      </c>
      <c r="AO243" s="71">
        <v>81.932916171009396</v>
      </c>
      <c r="AQ243" s="70">
        <v>241</v>
      </c>
      <c r="AR243" s="70" t="s">
        <v>319</v>
      </c>
      <c r="AS243" s="71">
        <v>0</v>
      </c>
      <c r="AT243" s="71">
        <v>1.5737682095688901</v>
      </c>
      <c r="AU243" s="71">
        <v>2.53537362041072</v>
      </c>
      <c r="AV243" s="71">
        <v>4.1091418299796096</v>
      </c>
      <c r="AX243" s="70">
        <v>241</v>
      </c>
      <c r="AY243" s="70" t="s">
        <v>319</v>
      </c>
      <c r="AZ243" s="71">
        <v>0</v>
      </c>
      <c r="BA243" s="71">
        <v>80.381543131687295</v>
      </c>
      <c r="BB243" s="71">
        <v>1.5513730393220999</v>
      </c>
      <c r="BC243" s="71">
        <v>81.932916171009396</v>
      </c>
      <c r="BE243" s="70">
        <v>241</v>
      </c>
      <c r="BF243" s="70" t="s">
        <v>319</v>
      </c>
      <c r="BG243" s="71">
        <v>0</v>
      </c>
      <c r="BH243" s="71">
        <v>1.5737682095688901</v>
      </c>
      <c r="BI243" s="71">
        <v>2.53537362041072</v>
      </c>
      <c r="BJ243" s="71">
        <v>4.1091418299796096</v>
      </c>
      <c r="BL243" s="70">
        <v>241</v>
      </c>
      <c r="BM243" s="70" t="s">
        <v>319</v>
      </c>
      <c r="BN243" s="71">
        <v>0</v>
      </c>
      <c r="BO243" s="71">
        <v>163.68255632794501</v>
      </c>
      <c r="BP243" s="71">
        <v>3.1590921871017499</v>
      </c>
      <c r="BQ243" s="71">
        <v>166.84164851504701</v>
      </c>
      <c r="BS243" s="70">
        <v>241</v>
      </c>
      <c r="BT243" s="70" t="s">
        <v>319</v>
      </c>
      <c r="BU243" s="71">
        <v>0</v>
      </c>
      <c r="BV243" s="71">
        <v>12.0583628029714</v>
      </c>
      <c r="BW243" s="71">
        <v>4.0988530300354604</v>
      </c>
      <c r="BX243" s="71">
        <v>16.157215833006902</v>
      </c>
      <c r="BZ243" s="70">
        <v>241</v>
      </c>
      <c r="CA243" s="70" t="s">
        <v>319</v>
      </c>
      <c r="CB243" s="71">
        <v>0</v>
      </c>
      <c r="CC243" s="71">
        <v>389.75073326370699</v>
      </c>
      <c r="CD243" s="71">
        <v>6.3257525608610203</v>
      </c>
      <c r="CE243" s="71">
        <v>396.07648582456801</v>
      </c>
      <c r="CG243" s="70">
        <v>241</v>
      </c>
      <c r="CH243" s="70" t="s">
        <v>319</v>
      </c>
      <c r="CI243" s="71">
        <v>0</v>
      </c>
      <c r="CJ243" s="71">
        <v>18.4541584781586</v>
      </c>
      <c r="CK243" s="71">
        <v>12.9785013640406</v>
      </c>
      <c r="CL243" s="71">
        <v>31.432659842199101</v>
      </c>
      <c r="CN243" s="70">
        <v>241</v>
      </c>
      <c r="CO243" s="70" t="s">
        <v>319</v>
      </c>
      <c r="CP243" s="71">
        <v>0</v>
      </c>
      <c r="CQ243" s="71">
        <v>67.800294769309602</v>
      </c>
      <c r="CR243" s="71">
        <v>1.3085534970494199</v>
      </c>
      <c r="CS243" s="71">
        <v>69.108848266359004</v>
      </c>
      <c r="CU243" s="70">
        <v>241</v>
      </c>
      <c r="CV243" s="70" t="s">
        <v>319</v>
      </c>
      <c r="CW243" s="71">
        <v>0</v>
      </c>
      <c r="CX243" s="71">
        <v>1.27527304286627</v>
      </c>
      <c r="CY243" s="71">
        <v>2.17194236055566</v>
      </c>
      <c r="CZ243" s="71">
        <v>3.4472154034219402</v>
      </c>
      <c r="DB243" s="70">
        <v>241</v>
      </c>
      <c r="DC243" s="70" t="s">
        <v>319</v>
      </c>
      <c r="DD243" s="71">
        <v>0</v>
      </c>
      <c r="DE243" s="71">
        <v>60.560196767633201</v>
      </c>
      <c r="DF243" s="71">
        <v>6.0010293125710401</v>
      </c>
      <c r="DG243" s="71">
        <v>66.561226080204193</v>
      </c>
      <c r="DI243" s="70">
        <v>241</v>
      </c>
      <c r="DJ243" s="70" t="s">
        <v>319</v>
      </c>
      <c r="DK243" s="71">
        <v>0</v>
      </c>
      <c r="DL243" s="71">
        <v>4.8302227786462701</v>
      </c>
      <c r="DM243" s="71">
        <v>7.9282691703200801</v>
      </c>
      <c r="DN243" s="71">
        <v>12.7584919489664</v>
      </c>
      <c r="DP243" s="70">
        <v>241</v>
      </c>
      <c r="DQ243" s="70" t="s">
        <v>319</v>
      </c>
      <c r="DR243" s="71">
        <v>0</v>
      </c>
      <c r="DS243" s="71">
        <v>184.75242660967899</v>
      </c>
      <c r="DT243" s="71">
        <v>3.5657431099827099</v>
      </c>
      <c r="DU243" s="71">
        <v>188.318169719662</v>
      </c>
      <c r="DW243" s="70">
        <v>241</v>
      </c>
      <c r="DX243" s="70" t="s">
        <v>319</v>
      </c>
      <c r="DY243" s="71">
        <v>0</v>
      </c>
      <c r="DZ243" s="71">
        <v>9.9638350285506991</v>
      </c>
      <c r="EA243" s="71">
        <v>6.2169634191550198</v>
      </c>
      <c r="EB243" s="71">
        <v>16.180798447705701</v>
      </c>
    </row>
    <row r="244" spans="1:132" x14ac:dyDescent="0.35">
      <c r="A244" s="70">
        <v>242</v>
      </c>
      <c r="B244" s="70" t="s">
        <v>320</v>
      </c>
      <c r="C244" s="71">
        <v>0</v>
      </c>
      <c r="D244" s="71">
        <v>126.53617897571</v>
      </c>
      <c r="E244" s="71">
        <v>2.9002723769754599</v>
      </c>
      <c r="F244" s="71">
        <v>129.43645135268599</v>
      </c>
      <c r="H244" s="70">
        <v>242</v>
      </c>
      <c r="I244" s="70" t="s">
        <v>320</v>
      </c>
      <c r="J244" s="75">
        <v>0</v>
      </c>
      <c r="K244" s="71">
        <v>6033.9148018320102</v>
      </c>
      <c r="L244" s="71">
        <v>52.16540301114</v>
      </c>
      <c r="M244" s="71">
        <v>6086.0802048431497</v>
      </c>
      <c r="O244" s="70">
        <v>242</v>
      </c>
      <c r="P244" s="70" t="s">
        <v>320</v>
      </c>
      <c r="Q244" s="75">
        <v>0</v>
      </c>
      <c r="R244" s="71">
        <v>395.51219322756401</v>
      </c>
      <c r="S244" s="71">
        <v>97.554817578080304</v>
      </c>
      <c r="T244" s="71">
        <v>493.067010805645</v>
      </c>
      <c r="V244" s="70">
        <v>242</v>
      </c>
      <c r="W244" s="70" t="s">
        <v>320</v>
      </c>
      <c r="X244" s="71">
        <v>0</v>
      </c>
      <c r="Y244" s="71">
        <v>3076.1390221194001</v>
      </c>
      <c r="Z244" s="71">
        <v>33.2633552998699</v>
      </c>
      <c r="AA244" s="71">
        <v>3109.4023774192701</v>
      </c>
      <c r="AC244" s="70">
        <v>242</v>
      </c>
      <c r="AD244" s="70" t="s">
        <v>320</v>
      </c>
      <c r="AE244" s="71">
        <v>0</v>
      </c>
      <c r="AF244" s="71">
        <v>64.718045087629207</v>
      </c>
      <c r="AG244" s="71">
        <v>17.805569024049799</v>
      </c>
      <c r="AH244" s="71">
        <v>82.523614111678896</v>
      </c>
      <c r="AJ244" s="70">
        <v>242</v>
      </c>
      <c r="AK244" s="70" t="s">
        <v>320</v>
      </c>
      <c r="AL244" s="71">
        <v>0</v>
      </c>
      <c r="AM244" s="71">
        <v>32.6003310582796</v>
      </c>
      <c r="AN244" s="71">
        <v>0.31893839356297898</v>
      </c>
      <c r="AO244" s="71">
        <v>32.919269451842602</v>
      </c>
      <c r="AQ244" s="70">
        <v>242</v>
      </c>
      <c r="AR244" s="70" t="s">
        <v>320</v>
      </c>
      <c r="AS244" s="71">
        <v>0</v>
      </c>
      <c r="AT244" s="71">
        <v>0.82160434796840098</v>
      </c>
      <c r="AU244" s="71">
        <v>0.52122299776607295</v>
      </c>
      <c r="AV244" s="71">
        <v>1.3428273457344699</v>
      </c>
      <c r="AX244" s="70">
        <v>242</v>
      </c>
      <c r="AY244" s="70" t="s">
        <v>320</v>
      </c>
      <c r="AZ244" s="71">
        <v>0</v>
      </c>
      <c r="BA244" s="71">
        <v>32.6003310582796</v>
      </c>
      <c r="BB244" s="71">
        <v>0.31893839356297898</v>
      </c>
      <c r="BC244" s="71">
        <v>32.919269451842602</v>
      </c>
      <c r="BE244" s="70">
        <v>242</v>
      </c>
      <c r="BF244" s="70" t="s">
        <v>320</v>
      </c>
      <c r="BG244" s="71">
        <v>0</v>
      </c>
      <c r="BH244" s="71">
        <v>0.82160434796840098</v>
      </c>
      <c r="BI244" s="71">
        <v>0.52122299776607295</v>
      </c>
      <c r="BJ244" s="71">
        <v>1.3428273457344699</v>
      </c>
      <c r="BL244" s="70">
        <v>242</v>
      </c>
      <c r="BM244" s="70" t="s">
        <v>320</v>
      </c>
      <c r="BN244" s="71">
        <v>0</v>
      </c>
      <c r="BO244" s="71">
        <v>66.384711176973696</v>
      </c>
      <c r="BP244" s="71">
        <v>0.64946067885249503</v>
      </c>
      <c r="BQ244" s="71">
        <v>67.034171855826202</v>
      </c>
      <c r="BS244" s="70">
        <v>242</v>
      </c>
      <c r="BT244" s="70" t="s">
        <v>320</v>
      </c>
      <c r="BU244" s="71">
        <v>0</v>
      </c>
      <c r="BV244" s="71">
        <v>5.7247010075180604</v>
      </c>
      <c r="BW244" s="71">
        <v>0.84357696458158704</v>
      </c>
      <c r="BX244" s="71">
        <v>6.56827797209964</v>
      </c>
      <c r="BZ244" s="70">
        <v>242</v>
      </c>
      <c r="CA244" s="70" t="s">
        <v>320</v>
      </c>
      <c r="CB244" s="71">
        <v>0</v>
      </c>
      <c r="CC244" s="71">
        <v>157.36876867863501</v>
      </c>
      <c r="CD244" s="71">
        <v>1.2985160021916999</v>
      </c>
      <c r="CE244" s="71">
        <v>158.66728468082599</v>
      </c>
      <c r="CG244" s="70">
        <v>242</v>
      </c>
      <c r="CH244" s="70" t="s">
        <v>320</v>
      </c>
      <c r="CI244" s="71">
        <v>0</v>
      </c>
      <c r="CJ244" s="71">
        <v>8.7734322462257897</v>
      </c>
      <c r="CK244" s="71">
        <v>2.6763797334571802</v>
      </c>
      <c r="CL244" s="71">
        <v>11.449811979683</v>
      </c>
      <c r="CN244" s="70">
        <v>242</v>
      </c>
      <c r="CO244" s="70" t="s">
        <v>320</v>
      </c>
      <c r="CP244" s="71">
        <v>0</v>
      </c>
      <c r="CQ244" s="71">
        <v>27.4977559426463</v>
      </c>
      <c r="CR244" s="71">
        <v>0.26901843699857497</v>
      </c>
      <c r="CS244" s="71">
        <v>27.7667743796449</v>
      </c>
      <c r="CU244" s="70">
        <v>242</v>
      </c>
      <c r="CV244" s="70" t="s">
        <v>320</v>
      </c>
      <c r="CW244" s="71">
        <v>0</v>
      </c>
      <c r="CX244" s="71">
        <v>0.66655960682308502</v>
      </c>
      <c r="CY244" s="71">
        <v>0.44663818055962501</v>
      </c>
      <c r="CZ244" s="71">
        <v>1.1131977873827099</v>
      </c>
      <c r="DB244" s="70">
        <v>242</v>
      </c>
      <c r="DC244" s="70" t="s">
        <v>320</v>
      </c>
      <c r="DD244" s="71">
        <v>0</v>
      </c>
      <c r="DE244" s="71">
        <v>85.2100194709855</v>
      </c>
      <c r="DF244" s="71">
        <v>1.22918526828247</v>
      </c>
      <c r="DG244" s="71">
        <v>86.439204739268007</v>
      </c>
      <c r="DI244" s="70">
        <v>242</v>
      </c>
      <c r="DJ244" s="70" t="s">
        <v>320</v>
      </c>
      <c r="DK244" s="71">
        <v>0</v>
      </c>
      <c r="DL244" s="71">
        <v>2.5198159553981099</v>
      </c>
      <c r="DM244" s="71">
        <v>1.6298417341062801</v>
      </c>
      <c r="DN244" s="71">
        <v>4.14965768950439</v>
      </c>
      <c r="DP244" s="70">
        <v>242</v>
      </c>
      <c r="DQ244" s="70" t="s">
        <v>320</v>
      </c>
      <c r="DR244" s="71">
        <v>0</v>
      </c>
      <c r="DS244" s="71">
        <v>74.930015481647601</v>
      </c>
      <c r="DT244" s="71">
        <v>0.73306184298077504</v>
      </c>
      <c r="DU244" s="71">
        <v>75.663077324628404</v>
      </c>
      <c r="DW244" s="70">
        <v>242</v>
      </c>
      <c r="DX244" s="70" t="s">
        <v>320</v>
      </c>
      <c r="DY244" s="71">
        <v>0</v>
      </c>
      <c r="DZ244" s="71">
        <v>5.3073465793989696</v>
      </c>
      <c r="EA244" s="71">
        <v>1.27913835438898</v>
      </c>
      <c r="EB244" s="71">
        <v>6.5864849337879496</v>
      </c>
    </row>
    <row r="245" spans="1:132" x14ac:dyDescent="0.35">
      <c r="A245" s="70">
        <v>243</v>
      </c>
      <c r="B245" s="70" t="s">
        <v>321</v>
      </c>
      <c r="C245" s="71">
        <v>0</v>
      </c>
      <c r="D245" s="71">
        <v>0</v>
      </c>
      <c r="E245" s="71">
        <v>0</v>
      </c>
      <c r="F245" s="71">
        <v>0</v>
      </c>
      <c r="H245" s="70">
        <v>243</v>
      </c>
      <c r="I245" s="70" t="s">
        <v>321</v>
      </c>
      <c r="J245" s="75">
        <v>0</v>
      </c>
      <c r="K245" s="71">
        <v>0</v>
      </c>
      <c r="L245" s="71">
        <v>0</v>
      </c>
      <c r="M245" s="71">
        <v>0</v>
      </c>
      <c r="O245" s="70">
        <v>243</v>
      </c>
      <c r="P245" s="70" t="s">
        <v>321</v>
      </c>
      <c r="Q245" s="75">
        <v>0</v>
      </c>
      <c r="R245" s="71">
        <v>0</v>
      </c>
      <c r="S245" s="71">
        <v>0</v>
      </c>
      <c r="T245" s="71">
        <v>0</v>
      </c>
      <c r="V245" s="70">
        <v>243</v>
      </c>
      <c r="W245" s="70" t="s">
        <v>321</v>
      </c>
      <c r="X245" s="71">
        <v>0</v>
      </c>
      <c r="Y245" s="71">
        <v>0</v>
      </c>
      <c r="Z245" s="71">
        <v>0</v>
      </c>
      <c r="AA245" s="71">
        <v>0</v>
      </c>
      <c r="AC245" s="70">
        <v>243</v>
      </c>
      <c r="AD245" s="70" t="s">
        <v>321</v>
      </c>
      <c r="AE245" s="71">
        <v>0</v>
      </c>
      <c r="AF245" s="71">
        <v>0</v>
      </c>
      <c r="AG245" s="71">
        <v>0</v>
      </c>
      <c r="AH245" s="71">
        <v>0</v>
      </c>
      <c r="AJ245" s="70">
        <v>243</v>
      </c>
      <c r="AK245" s="70" t="s">
        <v>321</v>
      </c>
      <c r="AL245" s="71">
        <v>0</v>
      </c>
      <c r="AM245" s="71">
        <v>0</v>
      </c>
      <c r="AN245" s="71">
        <v>0</v>
      </c>
      <c r="AO245" s="71">
        <v>0</v>
      </c>
      <c r="AQ245" s="70">
        <v>243</v>
      </c>
      <c r="AR245" s="70" t="s">
        <v>321</v>
      </c>
      <c r="AS245" s="71">
        <v>0</v>
      </c>
      <c r="AT245" s="71">
        <v>0</v>
      </c>
      <c r="AU245" s="71">
        <v>0</v>
      </c>
      <c r="AV245" s="71">
        <v>0</v>
      </c>
      <c r="AX245" s="70">
        <v>243</v>
      </c>
      <c r="AY245" s="70" t="s">
        <v>321</v>
      </c>
      <c r="AZ245" s="71">
        <v>0</v>
      </c>
      <c r="BA245" s="71">
        <v>0</v>
      </c>
      <c r="BB245" s="71">
        <v>0</v>
      </c>
      <c r="BC245" s="71">
        <v>0</v>
      </c>
      <c r="BE245" s="70">
        <v>243</v>
      </c>
      <c r="BF245" s="70" t="s">
        <v>321</v>
      </c>
      <c r="BG245" s="71">
        <v>0</v>
      </c>
      <c r="BH245" s="71">
        <v>0</v>
      </c>
      <c r="BI245" s="71">
        <v>0</v>
      </c>
      <c r="BJ245" s="71">
        <v>0</v>
      </c>
      <c r="BL245" s="70">
        <v>243</v>
      </c>
      <c r="BM245" s="70" t="s">
        <v>321</v>
      </c>
      <c r="BN245" s="71">
        <v>0</v>
      </c>
      <c r="BO245" s="71">
        <v>0</v>
      </c>
      <c r="BP245" s="71">
        <v>0</v>
      </c>
      <c r="BQ245" s="71">
        <v>0</v>
      </c>
      <c r="BS245" s="70">
        <v>243</v>
      </c>
      <c r="BT245" s="70" t="s">
        <v>321</v>
      </c>
      <c r="BU245" s="71">
        <v>0</v>
      </c>
      <c r="BV245" s="71">
        <v>0</v>
      </c>
      <c r="BW245" s="71">
        <v>0</v>
      </c>
      <c r="BX245" s="71">
        <v>0</v>
      </c>
      <c r="BZ245" s="70">
        <v>243</v>
      </c>
      <c r="CA245" s="70" t="s">
        <v>321</v>
      </c>
      <c r="CB245" s="71">
        <v>0</v>
      </c>
      <c r="CC245" s="71">
        <v>0</v>
      </c>
      <c r="CD245" s="71">
        <v>0</v>
      </c>
      <c r="CE245" s="71">
        <v>0</v>
      </c>
      <c r="CG245" s="70">
        <v>243</v>
      </c>
      <c r="CH245" s="70" t="s">
        <v>321</v>
      </c>
      <c r="CI245" s="71">
        <v>0</v>
      </c>
      <c r="CJ245" s="71">
        <v>0</v>
      </c>
      <c r="CK245" s="71">
        <v>0</v>
      </c>
      <c r="CL245" s="71">
        <v>0</v>
      </c>
      <c r="CN245" s="70">
        <v>243</v>
      </c>
      <c r="CO245" s="70" t="s">
        <v>321</v>
      </c>
      <c r="CP245" s="71">
        <v>0</v>
      </c>
      <c r="CQ245" s="71">
        <v>0</v>
      </c>
      <c r="CR245" s="71">
        <v>0</v>
      </c>
      <c r="CS245" s="71">
        <v>0</v>
      </c>
      <c r="CU245" s="70">
        <v>243</v>
      </c>
      <c r="CV245" s="70" t="s">
        <v>321</v>
      </c>
      <c r="CW245" s="71">
        <v>0</v>
      </c>
      <c r="CX245" s="71">
        <v>0</v>
      </c>
      <c r="CY245" s="71">
        <v>0</v>
      </c>
      <c r="CZ245" s="71">
        <v>0</v>
      </c>
      <c r="DB245" s="70">
        <v>243</v>
      </c>
      <c r="DC245" s="70" t="s">
        <v>321</v>
      </c>
      <c r="DD245" s="71">
        <v>0</v>
      </c>
      <c r="DE245" s="71">
        <v>0</v>
      </c>
      <c r="DF245" s="71">
        <v>0</v>
      </c>
      <c r="DG245" s="71">
        <v>0</v>
      </c>
      <c r="DI245" s="70">
        <v>243</v>
      </c>
      <c r="DJ245" s="70" t="s">
        <v>321</v>
      </c>
      <c r="DK245" s="71">
        <v>0</v>
      </c>
      <c r="DL245" s="71">
        <v>0</v>
      </c>
      <c r="DM245" s="71">
        <v>0</v>
      </c>
      <c r="DN245" s="71">
        <v>0</v>
      </c>
      <c r="DP245" s="70">
        <v>243</v>
      </c>
      <c r="DQ245" s="70" t="s">
        <v>321</v>
      </c>
      <c r="DR245" s="71">
        <v>0</v>
      </c>
      <c r="DS245" s="71">
        <v>0</v>
      </c>
      <c r="DT245" s="71">
        <v>0</v>
      </c>
      <c r="DU245" s="71">
        <v>0</v>
      </c>
      <c r="DW245" s="70">
        <v>243</v>
      </c>
      <c r="DX245" s="70" t="s">
        <v>321</v>
      </c>
      <c r="DY245" s="71">
        <v>0</v>
      </c>
      <c r="DZ245" s="71">
        <v>0</v>
      </c>
      <c r="EA245" s="71">
        <v>0</v>
      </c>
      <c r="EB245" s="71">
        <v>0</v>
      </c>
    </row>
    <row r="246" spans="1:132" x14ac:dyDescent="0.35">
      <c r="A246" s="70">
        <v>244</v>
      </c>
      <c r="B246" s="70" t="s">
        <v>322</v>
      </c>
      <c r="C246" s="71">
        <v>0</v>
      </c>
      <c r="D246" s="71">
        <v>7.6680769207055404</v>
      </c>
      <c r="E246" s="71">
        <v>9.7735033267666305E-2</v>
      </c>
      <c r="F246" s="71">
        <v>7.76581195397321</v>
      </c>
      <c r="H246" s="70">
        <v>244</v>
      </c>
      <c r="I246" s="70" t="s">
        <v>322</v>
      </c>
      <c r="J246" s="75">
        <v>0</v>
      </c>
      <c r="K246" s="71">
        <v>106.825909918348</v>
      </c>
      <c r="L246" s="71">
        <v>1.7566464010587499</v>
      </c>
      <c r="M246" s="71">
        <v>108.582556319407</v>
      </c>
      <c r="O246" s="70">
        <v>244</v>
      </c>
      <c r="P246" s="70" t="s">
        <v>322</v>
      </c>
      <c r="Q246" s="75">
        <v>0</v>
      </c>
      <c r="R246" s="71">
        <v>9.3138329143198408</v>
      </c>
      <c r="S246" s="71">
        <v>3.2798738052583798</v>
      </c>
      <c r="T246" s="71">
        <v>12.593706719578201</v>
      </c>
      <c r="V246" s="70">
        <v>244</v>
      </c>
      <c r="W246" s="70" t="s">
        <v>322</v>
      </c>
      <c r="X246" s="71">
        <v>0</v>
      </c>
      <c r="Y246" s="71">
        <v>55.769778878310099</v>
      </c>
      <c r="Z246" s="71">
        <v>1.12072363283011</v>
      </c>
      <c r="AA246" s="71">
        <v>56.890502511140298</v>
      </c>
      <c r="AC246" s="70">
        <v>244</v>
      </c>
      <c r="AD246" s="70" t="s">
        <v>322</v>
      </c>
      <c r="AE246" s="71">
        <v>0</v>
      </c>
      <c r="AF246" s="71">
        <v>1.75928702776549</v>
      </c>
      <c r="AG246" s="71">
        <v>0.59844107874803798</v>
      </c>
      <c r="AH246" s="71">
        <v>2.3577281065135298</v>
      </c>
      <c r="AJ246" s="70">
        <v>244</v>
      </c>
      <c r="AK246" s="70" t="s">
        <v>322</v>
      </c>
      <c r="AL246" s="71">
        <v>0</v>
      </c>
      <c r="AM246" s="71">
        <v>0.62436334577005903</v>
      </c>
      <c r="AN246" s="71">
        <v>1.07348932947945E-2</v>
      </c>
      <c r="AO246" s="71">
        <v>0.63509823906485396</v>
      </c>
      <c r="AQ246" s="70">
        <v>244</v>
      </c>
      <c r="AR246" s="70" t="s">
        <v>322</v>
      </c>
      <c r="AS246" s="71">
        <v>0</v>
      </c>
      <c r="AT246" s="71">
        <v>2.5284433146257099E-2</v>
      </c>
      <c r="AU246" s="71">
        <v>1.7543593754478001E-2</v>
      </c>
      <c r="AV246" s="71">
        <v>4.2828026900735103E-2</v>
      </c>
      <c r="AX246" s="70">
        <v>244</v>
      </c>
      <c r="AY246" s="70" t="s">
        <v>322</v>
      </c>
      <c r="AZ246" s="71">
        <v>0</v>
      </c>
      <c r="BA246" s="71">
        <v>0.62436334577005903</v>
      </c>
      <c r="BB246" s="71">
        <v>1.07348932947945E-2</v>
      </c>
      <c r="BC246" s="71">
        <v>0.63509823906485396</v>
      </c>
      <c r="BE246" s="70">
        <v>244</v>
      </c>
      <c r="BF246" s="70" t="s">
        <v>322</v>
      </c>
      <c r="BG246" s="71">
        <v>0</v>
      </c>
      <c r="BH246" s="71">
        <v>2.5284433146257099E-2</v>
      </c>
      <c r="BI246" s="71">
        <v>1.7543593754478001E-2</v>
      </c>
      <c r="BJ246" s="71">
        <v>4.2828026900735103E-2</v>
      </c>
      <c r="BL246" s="70">
        <v>244</v>
      </c>
      <c r="BM246" s="70" t="s">
        <v>322</v>
      </c>
      <c r="BN246" s="71">
        <v>0</v>
      </c>
      <c r="BO246" s="71">
        <v>1.2714036647154701</v>
      </c>
      <c r="BP246" s="71">
        <v>2.1859679572473999E-2</v>
      </c>
      <c r="BQ246" s="71">
        <v>1.29326334428795</v>
      </c>
      <c r="BS246" s="70">
        <v>244</v>
      </c>
      <c r="BT246" s="70" t="s">
        <v>322</v>
      </c>
      <c r="BU246" s="71">
        <v>0</v>
      </c>
      <c r="BV246" s="71">
        <v>0.104596000679906</v>
      </c>
      <c r="BW246" s="71">
        <v>2.8379304069151502E-2</v>
      </c>
      <c r="BX246" s="71">
        <v>0.132975304749058</v>
      </c>
      <c r="BZ246" s="70">
        <v>244</v>
      </c>
      <c r="CA246" s="70" t="s">
        <v>322</v>
      </c>
      <c r="CB246" s="71">
        <v>0</v>
      </c>
      <c r="CC246" s="71">
        <v>2.7072178810963101</v>
      </c>
      <c r="CD246" s="71">
        <v>4.3735652318912799E-2</v>
      </c>
      <c r="CE246" s="71">
        <v>2.7509535334152302</v>
      </c>
      <c r="CG246" s="70">
        <v>244</v>
      </c>
      <c r="CH246" s="70" t="s">
        <v>322</v>
      </c>
      <c r="CI246" s="71">
        <v>0</v>
      </c>
      <c r="CJ246" s="71">
        <v>0.14576484175273199</v>
      </c>
      <c r="CK246" s="71">
        <v>8.9956970722675694E-2</v>
      </c>
      <c r="CL246" s="71">
        <v>0.23572181247540799</v>
      </c>
      <c r="CN246" s="70">
        <v>244</v>
      </c>
      <c r="CO246" s="70" t="s">
        <v>322</v>
      </c>
      <c r="CP246" s="71">
        <v>0</v>
      </c>
      <c r="CQ246" s="71">
        <v>0.52663854458492798</v>
      </c>
      <c r="CR246" s="71">
        <v>9.0546772473845804E-3</v>
      </c>
      <c r="CS246" s="71">
        <v>0.53569322183231205</v>
      </c>
      <c r="CU246" s="70">
        <v>244</v>
      </c>
      <c r="CV246" s="70" t="s">
        <v>322</v>
      </c>
      <c r="CW246" s="71">
        <v>0</v>
      </c>
      <c r="CX246" s="71">
        <v>2.0531039491201299E-2</v>
      </c>
      <c r="CY246" s="71">
        <v>1.5031202463088599E-2</v>
      </c>
      <c r="CZ246" s="71">
        <v>3.5562241954289898E-2</v>
      </c>
      <c r="DB246" s="70">
        <v>244</v>
      </c>
      <c r="DC246" s="70" t="s">
        <v>322</v>
      </c>
      <c r="DD246" s="71">
        <v>0</v>
      </c>
      <c r="DE246" s="71">
        <v>8.5220821993087892</v>
      </c>
      <c r="DF246" s="71">
        <v>4.1441373305453E-2</v>
      </c>
      <c r="DG246" s="71">
        <v>8.5635235726142493</v>
      </c>
      <c r="DI246" s="70">
        <v>244</v>
      </c>
      <c r="DJ246" s="70" t="s">
        <v>322</v>
      </c>
      <c r="DK246" s="71">
        <v>0</v>
      </c>
      <c r="DL246" s="71">
        <v>7.7575625748948093E-2</v>
      </c>
      <c r="DM246" s="71">
        <v>5.4858891425562703E-2</v>
      </c>
      <c r="DN246" s="71">
        <v>0.13243451717451099</v>
      </c>
      <c r="DP246" s="70">
        <v>244</v>
      </c>
      <c r="DQ246" s="70" t="s">
        <v>322</v>
      </c>
      <c r="DR246" s="71">
        <v>0</v>
      </c>
      <c r="DS246" s="71">
        <v>1.43506380598065</v>
      </c>
      <c r="DT246" s="71">
        <v>2.4673544551888801E-2</v>
      </c>
      <c r="DU246" s="71">
        <v>1.45973735053253</v>
      </c>
      <c r="DW246" s="70">
        <v>244</v>
      </c>
      <c r="DX246" s="70" t="s">
        <v>322</v>
      </c>
      <c r="DY246" s="71">
        <v>0</v>
      </c>
      <c r="DZ246" s="71">
        <v>0.124529277885912</v>
      </c>
      <c r="EA246" s="71">
        <v>4.3037830761479802E-2</v>
      </c>
      <c r="EB246" s="71">
        <v>0.16756710864739099</v>
      </c>
    </row>
    <row r="247" spans="1:132" x14ac:dyDescent="0.35">
      <c r="A247" s="70">
        <v>245</v>
      </c>
      <c r="B247" s="70" t="s">
        <v>323</v>
      </c>
      <c r="C247" s="71">
        <v>0</v>
      </c>
      <c r="D247" s="71">
        <v>0</v>
      </c>
      <c r="E247" s="71">
        <v>0</v>
      </c>
      <c r="F247" s="71">
        <v>0</v>
      </c>
      <c r="H247" s="70">
        <v>245</v>
      </c>
      <c r="I247" s="70" t="s">
        <v>323</v>
      </c>
      <c r="J247" s="75">
        <v>0</v>
      </c>
      <c r="K247" s="71">
        <v>0</v>
      </c>
      <c r="L247" s="71">
        <v>0</v>
      </c>
      <c r="M247" s="71">
        <v>0</v>
      </c>
      <c r="O247" s="70">
        <v>245</v>
      </c>
      <c r="P247" s="70" t="s">
        <v>323</v>
      </c>
      <c r="Q247" s="75">
        <v>0</v>
      </c>
      <c r="R247" s="71">
        <v>0</v>
      </c>
      <c r="S247" s="71">
        <v>0</v>
      </c>
      <c r="T247" s="71">
        <v>0</v>
      </c>
      <c r="V247" s="70">
        <v>245</v>
      </c>
      <c r="W247" s="70" t="s">
        <v>323</v>
      </c>
      <c r="X247" s="71">
        <v>0</v>
      </c>
      <c r="Y247" s="71">
        <v>0</v>
      </c>
      <c r="Z247" s="71">
        <v>0</v>
      </c>
      <c r="AA247" s="71">
        <v>0</v>
      </c>
      <c r="AC247" s="70">
        <v>245</v>
      </c>
      <c r="AD247" s="70" t="s">
        <v>323</v>
      </c>
      <c r="AE247" s="71">
        <v>0</v>
      </c>
      <c r="AF247" s="71">
        <v>0</v>
      </c>
      <c r="AG247" s="71">
        <v>0</v>
      </c>
      <c r="AH247" s="71">
        <v>0</v>
      </c>
      <c r="AJ247" s="70">
        <v>245</v>
      </c>
      <c r="AK247" s="70" t="s">
        <v>323</v>
      </c>
      <c r="AL247" s="71">
        <v>0</v>
      </c>
      <c r="AM247" s="71">
        <v>0</v>
      </c>
      <c r="AN247" s="71">
        <v>0</v>
      </c>
      <c r="AO247" s="71">
        <v>0</v>
      </c>
      <c r="AQ247" s="70">
        <v>245</v>
      </c>
      <c r="AR247" s="70" t="s">
        <v>323</v>
      </c>
      <c r="AS247" s="71">
        <v>0</v>
      </c>
      <c r="AT247" s="71">
        <v>0</v>
      </c>
      <c r="AU247" s="71">
        <v>0</v>
      </c>
      <c r="AV247" s="71">
        <v>0</v>
      </c>
      <c r="AX247" s="70">
        <v>245</v>
      </c>
      <c r="AY247" s="70" t="s">
        <v>323</v>
      </c>
      <c r="AZ247" s="71">
        <v>0</v>
      </c>
      <c r="BA247" s="71">
        <v>0</v>
      </c>
      <c r="BB247" s="71">
        <v>0</v>
      </c>
      <c r="BC247" s="71">
        <v>0</v>
      </c>
      <c r="BE247" s="70">
        <v>245</v>
      </c>
      <c r="BF247" s="70" t="s">
        <v>323</v>
      </c>
      <c r="BG247" s="71">
        <v>0</v>
      </c>
      <c r="BH247" s="71">
        <v>0</v>
      </c>
      <c r="BI247" s="71">
        <v>0</v>
      </c>
      <c r="BJ247" s="71">
        <v>0</v>
      </c>
      <c r="BL247" s="70">
        <v>245</v>
      </c>
      <c r="BM247" s="70" t="s">
        <v>323</v>
      </c>
      <c r="BN247" s="71">
        <v>0</v>
      </c>
      <c r="BO247" s="71">
        <v>0</v>
      </c>
      <c r="BP247" s="71">
        <v>0</v>
      </c>
      <c r="BQ247" s="71">
        <v>0</v>
      </c>
      <c r="BS247" s="70">
        <v>245</v>
      </c>
      <c r="BT247" s="70" t="s">
        <v>323</v>
      </c>
      <c r="BU247" s="71">
        <v>0</v>
      </c>
      <c r="BV247" s="71">
        <v>0</v>
      </c>
      <c r="BW247" s="71">
        <v>0</v>
      </c>
      <c r="BX247" s="71">
        <v>0</v>
      </c>
      <c r="BZ247" s="70">
        <v>245</v>
      </c>
      <c r="CA247" s="70" t="s">
        <v>323</v>
      </c>
      <c r="CB247" s="71">
        <v>0</v>
      </c>
      <c r="CC247" s="71">
        <v>0</v>
      </c>
      <c r="CD247" s="71">
        <v>0</v>
      </c>
      <c r="CE247" s="71">
        <v>0</v>
      </c>
      <c r="CG247" s="70">
        <v>245</v>
      </c>
      <c r="CH247" s="70" t="s">
        <v>323</v>
      </c>
      <c r="CI247" s="71">
        <v>0</v>
      </c>
      <c r="CJ247" s="71">
        <v>0</v>
      </c>
      <c r="CK247" s="71">
        <v>0</v>
      </c>
      <c r="CL247" s="71">
        <v>0</v>
      </c>
      <c r="CN247" s="70">
        <v>245</v>
      </c>
      <c r="CO247" s="70" t="s">
        <v>323</v>
      </c>
      <c r="CP247" s="71">
        <v>0</v>
      </c>
      <c r="CQ247" s="71">
        <v>0</v>
      </c>
      <c r="CR247" s="71">
        <v>0</v>
      </c>
      <c r="CS247" s="71">
        <v>0</v>
      </c>
      <c r="CU247" s="70">
        <v>245</v>
      </c>
      <c r="CV247" s="70" t="s">
        <v>323</v>
      </c>
      <c r="CW247" s="71">
        <v>0</v>
      </c>
      <c r="CX247" s="71">
        <v>0</v>
      </c>
      <c r="CY247" s="71">
        <v>0</v>
      </c>
      <c r="CZ247" s="71">
        <v>0</v>
      </c>
      <c r="DB247" s="70">
        <v>245</v>
      </c>
      <c r="DC247" s="70" t="s">
        <v>323</v>
      </c>
      <c r="DD247" s="71">
        <v>0</v>
      </c>
      <c r="DE247" s="71">
        <v>0</v>
      </c>
      <c r="DF247" s="71">
        <v>0</v>
      </c>
      <c r="DG247" s="71">
        <v>0</v>
      </c>
      <c r="DI247" s="70">
        <v>245</v>
      </c>
      <c r="DJ247" s="70" t="s">
        <v>323</v>
      </c>
      <c r="DK247" s="71">
        <v>0</v>
      </c>
      <c r="DL247" s="71">
        <v>0</v>
      </c>
      <c r="DM247" s="71">
        <v>0</v>
      </c>
      <c r="DN247" s="71">
        <v>0</v>
      </c>
      <c r="DP247" s="70">
        <v>245</v>
      </c>
      <c r="DQ247" s="70" t="s">
        <v>323</v>
      </c>
      <c r="DR247" s="71">
        <v>0</v>
      </c>
      <c r="DS247" s="71">
        <v>0</v>
      </c>
      <c r="DT247" s="71">
        <v>0</v>
      </c>
      <c r="DU247" s="71">
        <v>0</v>
      </c>
      <c r="DW247" s="70">
        <v>245</v>
      </c>
      <c r="DX247" s="70" t="s">
        <v>323</v>
      </c>
      <c r="DY247" s="71">
        <v>0</v>
      </c>
      <c r="DZ247" s="71">
        <v>0</v>
      </c>
      <c r="EA247" s="71">
        <v>0</v>
      </c>
      <c r="EB247" s="71">
        <v>0</v>
      </c>
    </row>
    <row r="248" spans="1:132" x14ac:dyDescent="0.35">
      <c r="A248" s="70">
        <v>246</v>
      </c>
      <c r="B248" s="70" t="s">
        <v>324</v>
      </c>
      <c r="C248" s="71">
        <v>0</v>
      </c>
      <c r="D248" s="71">
        <v>0</v>
      </c>
      <c r="E248" s="71">
        <v>0</v>
      </c>
      <c r="F248" s="71">
        <v>0</v>
      </c>
      <c r="H248" s="70">
        <v>246</v>
      </c>
      <c r="I248" s="70" t="s">
        <v>324</v>
      </c>
      <c r="J248" s="75">
        <v>0</v>
      </c>
      <c r="K248" s="71">
        <v>0</v>
      </c>
      <c r="L248" s="71">
        <v>0</v>
      </c>
      <c r="M248" s="71">
        <v>0</v>
      </c>
      <c r="O248" s="70">
        <v>246</v>
      </c>
      <c r="P248" s="70" t="s">
        <v>324</v>
      </c>
      <c r="Q248" s="75">
        <v>0</v>
      </c>
      <c r="R248" s="71">
        <v>0</v>
      </c>
      <c r="S248" s="71">
        <v>0</v>
      </c>
      <c r="T248" s="71">
        <v>0</v>
      </c>
      <c r="V248" s="70">
        <v>246</v>
      </c>
      <c r="W248" s="70" t="s">
        <v>324</v>
      </c>
      <c r="X248" s="71">
        <v>0</v>
      </c>
      <c r="Y248" s="71">
        <v>0</v>
      </c>
      <c r="Z248" s="71">
        <v>0</v>
      </c>
      <c r="AA248" s="71">
        <v>0</v>
      </c>
      <c r="AC248" s="70">
        <v>246</v>
      </c>
      <c r="AD248" s="70" t="s">
        <v>324</v>
      </c>
      <c r="AE248" s="71">
        <v>0</v>
      </c>
      <c r="AF248" s="71">
        <v>0</v>
      </c>
      <c r="AG248" s="71">
        <v>0</v>
      </c>
      <c r="AH248" s="71">
        <v>0</v>
      </c>
      <c r="AJ248" s="70">
        <v>246</v>
      </c>
      <c r="AK248" s="70" t="s">
        <v>324</v>
      </c>
      <c r="AL248" s="71">
        <v>0</v>
      </c>
      <c r="AM248" s="71">
        <v>0</v>
      </c>
      <c r="AN248" s="71">
        <v>0</v>
      </c>
      <c r="AO248" s="71">
        <v>0</v>
      </c>
      <c r="AQ248" s="70">
        <v>246</v>
      </c>
      <c r="AR248" s="70" t="s">
        <v>324</v>
      </c>
      <c r="AS248" s="71">
        <v>0</v>
      </c>
      <c r="AT248" s="71">
        <v>0</v>
      </c>
      <c r="AU248" s="71">
        <v>0</v>
      </c>
      <c r="AV248" s="71">
        <v>0</v>
      </c>
      <c r="AX248" s="70">
        <v>246</v>
      </c>
      <c r="AY248" s="70" t="s">
        <v>324</v>
      </c>
      <c r="AZ248" s="71">
        <v>0</v>
      </c>
      <c r="BA248" s="71">
        <v>0</v>
      </c>
      <c r="BB248" s="71">
        <v>0</v>
      </c>
      <c r="BC248" s="71">
        <v>0</v>
      </c>
      <c r="BE248" s="70">
        <v>246</v>
      </c>
      <c r="BF248" s="70" t="s">
        <v>324</v>
      </c>
      <c r="BG248" s="71">
        <v>0</v>
      </c>
      <c r="BH248" s="71">
        <v>0</v>
      </c>
      <c r="BI248" s="71">
        <v>0</v>
      </c>
      <c r="BJ248" s="71">
        <v>0</v>
      </c>
      <c r="BL248" s="70">
        <v>246</v>
      </c>
      <c r="BM248" s="70" t="s">
        <v>324</v>
      </c>
      <c r="BN248" s="71">
        <v>0</v>
      </c>
      <c r="BO248" s="71">
        <v>0</v>
      </c>
      <c r="BP248" s="71">
        <v>0</v>
      </c>
      <c r="BQ248" s="71">
        <v>0</v>
      </c>
      <c r="BS248" s="70">
        <v>246</v>
      </c>
      <c r="BT248" s="70" t="s">
        <v>324</v>
      </c>
      <c r="BU248" s="71">
        <v>0</v>
      </c>
      <c r="BV248" s="71">
        <v>0</v>
      </c>
      <c r="BW248" s="71">
        <v>0</v>
      </c>
      <c r="BX248" s="71">
        <v>0</v>
      </c>
      <c r="BZ248" s="70">
        <v>246</v>
      </c>
      <c r="CA248" s="70" t="s">
        <v>324</v>
      </c>
      <c r="CB248" s="71">
        <v>0</v>
      </c>
      <c r="CC248" s="71">
        <v>0</v>
      </c>
      <c r="CD248" s="71">
        <v>0</v>
      </c>
      <c r="CE248" s="71">
        <v>0</v>
      </c>
      <c r="CG248" s="70">
        <v>246</v>
      </c>
      <c r="CH248" s="70" t="s">
        <v>324</v>
      </c>
      <c r="CI248" s="71">
        <v>0</v>
      </c>
      <c r="CJ248" s="71">
        <v>0</v>
      </c>
      <c r="CK248" s="71">
        <v>0</v>
      </c>
      <c r="CL248" s="71">
        <v>0</v>
      </c>
      <c r="CN248" s="70">
        <v>246</v>
      </c>
      <c r="CO248" s="70" t="s">
        <v>324</v>
      </c>
      <c r="CP248" s="71">
        <v>0</v>
      </c>
      <c r="CQ248" s="71">
        <v>0</v>
      </c>
      <c r="CR248" s="71">
        <v>0</v>
      </c>
      <c r="CS248" s="71">
        <v>0</v>
      </c>
      <c r="CU248" s="70">
        <v>246</v>
      </c>
      <c r="CV248" s="70" t="s">
        <v>324</v>
      </c>
      <c r="CW248" s="71">
        <v>0</v>
      </c>
      <c r="CX248" s="71">
        <v>0</v>
      </c>
      <c r="CY248" s="71">
        <v>0</v>
      </c>
      <c r="CZ248" s="71">
        <v>0</v>
      </c>
      <c r="DB248" s="70">
        <v>246</v>
      </c>
      <c r="DC248" s="70" t="s">
        <v>324</v>
      </c>
      <c r="DD248" s="71">
        <v>0</v>
      </c>
      <c r="DE248" s="71">
        <v>0</v>
      </c>
      <c r="DF248" s="71">
        <v>0</v>
      </c>
      <c r="DG248" s="71">
        <v>0</v>
      </c>
      <c r="DI248" s="70">
        <v>246</v>
      </c>
      <c r="DJ248" s="70" t="s">
        <v>324</v>
      </c>
      <c r="DK248" s="71">
        <v>0</v>
      </c>
      <c r="DL248" s="71">
        <v>0</v>
      </c>
      <c r="DM248" s="71">
        <v>0</v>
      </c>
      <c r="DN248" s="71">
        <v>0</v>
      </c>
      <c r="DP248" s="70">
        <v>246</v>
      </c>
      <c r="DQ248" s="70" t="s">
        <v>324</v>
      </c>
      <c r="DR248" s="71">
        <v>0</v>
      </c>
      <c r="DS248" s="71">
        <v>0</v>
      </c>
      <c r="DT248" s="71">
        <v>0</v>
      </c>
      <c r="DU248" s="71">
        <v>0</v>
      </c>
      <c r="DW248" s="70">
        <v>246</v>
      </c>
      <c r="DX248" s="70" t="s">
        <v>324</v>
      </c>
      <c r="DY248" s="71">
        <v>0</v>
      </c>
      <c r="DZ248" s="71">
        <v>0</v>
      </c>
      <c r="EA248" s="71">
        <v>0</v>
      </c>
      <c r="EB248" s="71">
        <v>0</v>
      </c>
    </row>
    <row r="249" spans="1:132" x14ac:dyDescent="0.35">
      <c r="A249" s="70">
        <v>247</v>
      </c>
      <c r="B249" s="70" t="s">
        <v>325</v>
      </c>
      <c r="C249" s="71">
        <v>0</v>
      </c>
      <c r="D249" s="71">
        <v>0</v>
      </c>
      <c r="E249" s="71">
        <v>0</v>
      </c>
      <c r="F249" s="71">
        <v>0</v>
      </c>
      <c r="H249" s="70">
        <v>247</v>
      </c>
      <c r="I249" s="70" t="s">
        <v>325</v>
      </c>
      <c r="J249" s="75">
        <v>0</v>
      </c>
      <c r="K249" s="71">
        <v>0</v>
      </c>
      <c r="L249" s="71">
        <v>0</v>
      </c>
      <c r="M249" s="71">
        <v>0</v>
      </c>
      <c r="O249" s="70">
        <v>247</v>
      </c>
      <c r="P249" s="70" t="s">
        <v>325</v>
      </c>
      <c r="Q249" s="75">
        <v>0</v>
      </c>
      <c r="R249" s="71">
        <v>0</v>
      </c>
      <c r="S249" s="71">
        <v>0</v>
      </c>
      <c r="T249" s="71">
        <v>0</v>
      </c>
      <c r="V249" s="70">
        <v>247</v>
      </c>
      <c r="W249" s="70" t="s">
        <v>325</v>
      </c>
      <c r="X249" s="71">
        <v>0</v>
      </c>
      <c r="Y249" s="71">
        <v>0</v>
      </c>
      <c r="Z249" s="71">
        <v>0</v>
      </c>
      <c r="AA249" s="71">
        <v>0</v>
      </c>
      <c r="AC249" s="70">
        <v>247</v>
      </c>
      <c r="AD249" s="70" t="s">
        <v>325</v>
      </c>
      <c r="AE249" s="71">
        <v>0</v>
      </c>
      <c r="AF249" s="71">
        <v>0</v>
      </c>
      <c r="AG249" s="71">
        <v>0</v>
      </c>
      <c r="AH249" s="71">
        <v>0</v>
      </c>
      <c r="AJ249" s="70">
        <v>247</v>
      </c>
      <c r="AK249" s="70" t="s">
        <v>325</v>
      </c>
      <c r="AL249" s="71">
        <v>0</v>
      </c>
      <c r="AM249" s="71">
        <v>0</v>
      </c>
      <c r="AN249" s="71">
        <v>0</v>
      </c>
      <c r="AO249" s="71">
        <v>0</v>
      </c>
      <c r="AQ249" s="70">
        <v>247</v>
      </c>
      <c r="AR249" s="70" t="s">
        <v>325</v>
      </c>
      <c r="AS249" s="71">
        <v>0</v>
      </c>
      <c r="AT249" s="71">
        <v>0</v>
      </c>
      <c r="AU249" s="71">
        <v>0</v>
      </c>
      <c r="AV249" s="71">
        <v>0</v>
      </c>
      <c r="AX249" s="70">
        <v>247</v>
      </c>
      <c r="AY249" s="70" t="s">
        <v>325</v>
      </c>
      <c r="AZ249" s="71">
        <v>0</v>
      </c>
      <c r="BA249" s="71">
        <v>0</v>
      </c>
      <c r="BB249" s="71">
        <v>0</v>
      </c>
      <c r="BC249" s="71">
        <v>0</v>
      </c>
      <c r="BE249" s="70">
        <v>247</v>
      </c>
      <c r="BF249" s="70" t="s">
        <v>325</v>
      </c>
      <c r="BG249" s="71">
        <v>0</v>
      </c>
      <c r="BH249" s="71">
        <v>0</v>
      </c>
      <c r="BI249" s="71">
        <v>0</v>
      </c>
      <c r="BJ249" s="71">
        <v>0</v>
      </c>
      <c r="BL249" s="70">
        <v>247</v>
      </c>
      <c r="BM249" s="70" t="s">
        <v>325</v>
      </c>
      <c r="BN249" s="71">
        <v>0</v>
      </c>
      <c r="BO249" s="71">
        <v>0</v>
      </c>
      <c r="BP249" s="71">
        <v>0</v>
      </c>
      <c r="BQ249" s="71">
        <v>0</v>
      </c>
      <c r="BS249" s="70">
        <v>247</v>
      </c>
      <c r="BT249" s="70" t="s">
        <v>325</v>
      </c>
      <c r="BU249" s="71">
        <v>0</v>
      </c>
      <c r="BV249" s="71">
        <v>0</v>
      </c>
      <c r="BW249" s="71">
        <v>0</v>
      </c>
      <c r="BX249" s="71">
        <v>0</v>
      </c>
      <c r="BZ249" s="70">
        <v>247</v>
      </c>
      <c r="CA249" s="70" t="s">
        <v>325</v>
      </c>
      <c r="CB249" s="71">
        <v>0</v>
      </c>
      <c r="CC249" s="71">
        <v>0</v>
      </c>
      <c r="CD249" s="71">
        <v>0</v>
      </c>
      <c r="CE249" s="71">
        <v>0</v>
      </c>
      <c r="CG249" s="70">
        <v>247</v>
      </c>
      <c r="CH249" s="70" t="s">
        <v>325</v>
      </c>
      <c r="CI249" s="71">
        <v>0</v>
      </c>
      <c r="CJ249" s="71">
        <v>0</v>
      </c>
      <c r="CK249" s="71">
        <v>0</v>
      </c>
      <c r="CL249" s="71">
        <v>0</v>
      </c>
      <c r="CN249" s="70">
        <v>247</v>
      </c>
      <c r="CO249" s="70" t="s">
        <v>325</v>
      </c>
      <c r="CP249" s="71">
        <v>0</v>
      </c>
      <c r="CQ249" s="71">
        <v>0</v>
      </c>
      <c r="CR249" s="71">
        <v>0</v>
      </c>
      <c r="CS249" s="71">
        <v>0</v>
      </c>
      <c r="CU249" s="70">
        <v>247</v>
      </c>
      <c r="CV249" s="70" t="s">
        <v>325</v>
      </c>
      <c r="CW249" s="71">
        <v>0</v>
      </c>
      <c r="CX249" s="71">
        <v>0</v>
      </c>
      <c r="CY249" s="71">
        <v>0</v>
      </c>
      <c r="CZ249" s="71">
        <v>0</v>
      </c>
      <c r="DB249" s="70">
        <v>247</v>
      </c>
      <c r="DC249" s="70" t="s">
        <v>325</v>
      </c>
      <c r="DD249" s="71">
        <v>0</v>
      </c>
      <c r="DE249" s="71">
        <v>0</v>
      </c>
      <c r="DF249" s="71">
        <v>0</v>
      </c>
      <c r="DG249" s="71">
        <v>0</v>
      </c>
      <c r="DI249" s="70">
        <v>247</v>
      </c>
      <c r="DJ249" s="70" t="s">
        <v>325</v>
      </c>
      <c r="DK249" s="71">
        <v>0</v>
      </c>
      <c r="DL249" s="71">
        <v>0</v>
      </c>
      <c r="DM249" s="71">
        <v>0</v>
      </c>
      <c r="DN249" s="71">
        <v>0</v>
      </c>
      <c r="DP249" s="70">
        <v>247</v>
      </c>
      <c r="DQ249" s="70" t="s">
        <v>325</v>
      </c>
      <c r="DR249" s="71">
        <v>0</v>
      </c>
      <c r="DS249" s="71">
        <v>0</v>
      </c>
      <c r="DT249" s="71">
        <v>0</v>
      </c>
      <c r="DU249" s="71">
        <v>0</v>
      </c>
      <c r="DW249" s="70">
        <v>247</v>
      </c>
      <c r="DX249" s="70" t="s">
        <v>325</v>
      </c>
      <c r="DY249" s="71">
        <v>0</v>
      </c>
      <c r="DZ249" s="71">
        <v>0</v>
      </c>
      <c r="EA249" s="71">
        <v>0</v>
      </c>
      <c r="EB249" s="71">
        <v>0</v>
      </c>
    </row>
    <row r="250" spans="1:132" x14ac:dyDescent="0.35">
      <c r="A250" s="70">
        <v>248</v>
      </c>
      <c r="B250" s="70" t="s">
        <v>326</v>
      </c>
      <c r="C250" s="71">
        <v>0</v>
      </c>
      <c r="D250" s="71">
        <v>8.0868879553061301</v>
      </c>
      <c r="E250" s="71">
        <v>1.46055104198926</v>
      </c>
      <c r="F250" s="71">
        <v>9.5474389972953801</v>
      </c>
      <c r="H250" s="70">
        <v>248</v>
      </c>
      <c r="I250" s="70" t="s">
        <v>326</v>
      </c>
      <c r="J250" s="75">
        <v>0</v>
      </c>
      <c r="K250" s="71">
        <v>265.729272818087</v>
      </c>
      <c r="L250" s="71">
        <v>26.267751095412802</v>
      </c>
      <c r="M250" s="71">
        <v>291.99702391350002</v>
      </c>
      <c r="O250" s="70">
        <v>248</v>
      </c>
      <c r="P250" s="70" t="s">
        <v>326</v>
      </c>
      <c r="Q250" s="75">
        <v>0</v>
      </c>
      <c r="R250" s="71">
        <v>186.970813358236</v>
      </c>
      <c r="S250" s="71">
        <v>49.1139529861764</v>
      </c>
      <c r="T250" s="71">
        <v>236.084766344413</v>
      </c>
      <c r="V250" s="70">
        <v>248</v>
      </c>
      <c r="W250" s="70" t="s">
        <v>326</v>
      </c>
      <c r="X250" s="71">
        <v>0</v>
      </c>
      <c r="Y250" s="71">
        <v>128.87139657738399</v>
      </c>
      <c r="Z250" s="71">
        <v>16.7507557306979</v>
      </c>
      <c r="AA250" s="71">
        <v>145.62215230808101</v>
      </c>
      <c r="AC250" s="70">
        <v>248</v>
      </c>
      <c r="AD250" s="70" t="s">
        <v>326</v>
      </c>
      <c r="AE250" s="71">
        <v>0</v>
      </c>
      <c r="AF250" s="71">
        <v>15.420496646060201</v>
      </c>
      <c r="AG250" s="71">
        <v>8.9638524692788693</v>
      </c>
      <c r="AH250" s="71">
        <v>24.384349115339099</v>
      </c>
      <c r="AJ250" s="70">
        <v>248</v>
      </c>
      <c r="AK250" s="70" t="s">
        <v>326</v>
      </c>
      <c r="AL250" s="71">
        <v>0</v>
      </c>
      <c r="AM250" s="71">
        <v>1.6821640430190901</v>
      </c>
      <c r="AN250" s="71">
        <v>0.160591118628858</v>
      </c>
      <c r="AO250" s="71">
        <v>1.8427551616479501</v>
      </c>
      <c r="AQ250" s="70">
        <v>248</v>
      </c>
      <c r="AR250" s="70" t="s">
        <v>326</v>
      </c>
      <c r="AS250" s="71">
        <v>0</v>
      </c>
      <c r="AT250" s="71">
        <v>0.43170694285476302</v>
      </c>
      <c r="AU250" s="71">
        <v>0.26244529127313798</v>
      </c>
      <c r="AV250" s="71">
        <v>0.69415223412790095</v>
      </c>
      <c r="AX250" s="70">
        <v>248</v>
      </c>
      <c r="AY250" s="70" t="s">
        <v>326</v>
      </c>
      <c r="AZ250" s="71">
        <v>0</v>
      </c>
      <c r="BA250" s="71">
        <v>1.6821640430190901</v>
      </c>
      <c r="BB250" s="71">
        <v>0.160591118628858</v>
      </c>
      <c r="BC250" s="71">
        <v>1.8427551616479501</v>
      </c>
      <c r="BE250" s="70">
        <v>248</v>
      </c>
      <c r="BF250" s="70" t="s">
        <v>326</v>
      </c>
      <c r="BG250" s="71">
        <v>0</v>
      </c>
      <c r="BH250" s="71">
        <v>0.43170694285476302</v>
      </c>
      <c r="BI250" s="71">
        <v>0.26244529127313798</v>
      </c>
      <c r="BJ250" s="71">
        <v>0.69415223412790095</v>
      </c>
      <c r="BL250" s="70">
        <v>248</v>
      </c>
      <c r="BM250" s="70" t="s">
        <v>326</v>
      </c>
      <c r="BN250" s="71">
        <v>0</v>
      </c>
      <c r="BO250" s="71">
        <v>3.4254245439557001</v>
      </c>
      <c r="BP250" s="71">
        <v>0.32701493149580502</v>
      </c>
      <c r="BQ250" s="71">
        <v>3.75243947545151</v>
      </c>
      <c r="BS250" s="70">
        <v>248</v>
      </c>
      <c r="BT250" s="70" t="s">
        <v>326</v>
      </c>
      <c r="BU250" s="71">
        <v>0</v>
      </c>
      <c r="BV250" s="71">
        <v>0.86334019811631502</v>
      </c>
      <c r="BW250" s="71">
        <v>0.424730521256382</v>
      </c>
      <c r="BX250" s="71">
        <v>1.2880707193726999</v>
      </c>
      <c r="BZ250" s="70">
        <v>248</v>
      </c>
      <c r="CA250" s="70" t="s">
        <v>326</v>
      </c>
      <c r="CB250" s="71">
        <v>0</v>
      </c>
      <c r="CC250" s="71">
        <v>6.5185172648063201</v>
      </c>
      <c r="CD250" s="71">
        <v>0.65388013092159303</v>
      </c>
      <c r="CE250" s="71">
        <v>7.1723973957279101</v>
      </c>
      <c r="CG250" s="70">
        <v>248</v>
      </c>
      <c r="CH250" s="70" t="s">
        <v>326</v>
      </c>
      <c r="CI250" s="71">
        <v>0</v>
      </c>
      <c r="CJ250" s="71">
        <v>1.14557223984406</v>
      </c>
      <c r="CK250" s="71">
        <v>1.3473771834328701</v>
      </c>
      <c r="CL250" s="71">
        <v>2.4929494232769298</v>
      </c>
      <c r="CN250" s="70">
        <v>248</v>
      </c>
      <c r="CO250" s="70" t="s">
        <v>326</v>
      </c>
      <c r="CP250" s="71">
        <v>0</v>
      </c>
      <c r="CQ250" s="71">
        <v>1.4188732079972699</v>
      </c>
      <c r="CR250" s="71">
        <v>0.13545553812685501</v>
      </c>
      <c r="CS250" s="71">
        <v>1.55432874612412</v>
      </c>
      <c r="CU250" s="70">
        <v>248</v>
      </c>
      <c r="CV250" s="70" t="s">
        <v>326</v>
      </c>
      <c r="CW250" s="71">
        <v>0</v>
      </c>
      <c r="CX250" s="71">
        <v>0.361294593968153</v>
      </c>
      <c r="CY250" s="71">
        <v>0.22488688426478001</v>
      </c>
      <c r="CZ250" s="71">
        <v>0.58618147823293298</v>
      </c>
      <c r="DB250" s="70">
        <v>248</v>
      </c>
      <c r="DC250" s="70" t="s">
        <v>326</v>
      </c>
      <c r="DD250" s="71">
        <v>0</v>
      </c>
      <c r="DE250" s="71">
        <v>7.6731428564183402</v>
      </c>
      <c r="DF250" s="71">
        <v>0.61904219856341702</v>
      </c>
      <c r="DG250" s="71">
        <v>8.2921850549817595</v>
      </c>
      <c r="DI250" s="70">
        <v>248</v>
      </c>
      <c r="DJ250" s="70" t="s">
        <v>326</v>
      </c>
      <c r="DK250" s="71">
        <v>0</v>
      </c>
      <c r="DL250" s="71">
        <v>1.34654548057931</v>
      </c>
      <c r="DM250" s="71">
        <v>0.82065657072127596</v>
      </c>
      <c r="DN250" s="71">
        <v>2.1672020513005901</v>
      </c>
      <c r="DP250" s="70">
        <v>248</v>
      </c>
      <c r="DQ250" s="70" t="s">
        <v>326</v>
      </c>
      <c r="DR250" s="71">
        <v>0</v>
      </c>
      <c r="DS250" s="71">
        <v>3.8663588280978201</v>
      </c>
      <c r="DT250" s="71">
        <v>0.36910959534625098</v>
      </c>
      <c r="DU250" s="71">
        <v>4.2354684234440798</v>
      </c>
      <c r="DW250" s="70">
        <v>248</v>
      </c>
      <c r="DX250" s="70" t="s">
        <v>326</v>
      </c>
      <c r="DY250" s="71">
        <v>0</v>
      </c>
      <c r="DZ250" s="71">
        <v>2.695993615081</v>
      </c>
      <c r="EA250" s="71">
        <v>0.64404031562509301</v>
      </c>
      <c r="EB250" s="71">
        <v>3.34003393070609</v>
      </c>
    </row>
    <row r="251" spans="1:132" x14ac:dyDescent="0.35">
      <c r="A251" s="70">
        <v>249</v>
      </c>
      <c r="B251" s="70" t="s">
        <v>327</v>
      </c>
      <c r="C251" s="71">
        <v>0</v>
      </c>
      <c r="D251" s="71">
        <v>97.602039641551499</v>
      </c>
      <c r="E251" s="71">
        <v>5.7747348565376404</v>
      </c>
      <c r="F251" s="71">
        <v>103.37677449808901</v>
      </c>
      <c r="H251" s="70">
        <v>249</v>
      </c>
      <c r="I251" s="70" t="s">
        <v>327</v>
      </c>
      <c r="J251" s="75">
        <v>0</v>
      </c>
      <c r="K251" s="71">
        <v>1978.75778527531</v>
      </c>
      <c r="L251" s="71">
        <v>103.880363914459</v>
      </c>
      <c r="M251" s="71">
        <v>2082.63814918977</v>
      </c>
      <c r="O251" s="70">
        <v>249</v>
      </c>
      <c r="P251" s="70" t="s">
        <v>327</v>
      </c>
      <c r="Q251" s="75">
        <v>0</v>
      </c>
      <c r="R251" s="71">
        <v>614.69930764621699</v>
      </c>
      <c r="S251" s="71">
        <v>194.32490888685601</v>
      </c>
      <c r="T251" s="71">
        <v>809.02421653307294</v>
      </c>
      <c r="V251" s="70">
        <v>249</v>
      </c>
      <c r="W251" s="70" t="s">
        <v>327</v>
      </c>
      <c r="X251" s="71">
        <v>0</v>
      </c>
      <c r="Y251" s="71">
        <v>1119.9643404384699</v>
      </c>
      <c r="Z251" s="71">
        <v>66.232938686744504</v>
      </c>
      <c r="AA251" s="71">
        <v>1186.1972791252099</v>
      </c>
      <c r="AC251" s="70">
        <v>249</v>
      </c>
      <c r="AD251" s="70" t="s">
        <v>327</v>
      </c>
      <c r="AE251" s="71">
        <v>0</v>
      </c>
      <c r="AF251" s="71">
        <v>77.398510040019005</v>
      </c>
      <c r="AG251" s="71">
        <v>35.470076902024097</v>
      </c>
      <c r="AH251" s="71">
        <v>112.868586942043</v>
      </c>
      <c r="AJ251" s="70">
        <v>249</v>
      </c>
      <c r="AK251" s="70" t="s">
        <v>327</v>
      </c>
      <c r="AL251" s="71">
        <v>0</v>
      </c>
      <c r="AM251" s="71">
        <v>11.654493455011799</v>
      </c>
      <c r="AN251" s="71">
        <v>0.63518013753929303</v>
      </c>
      <c r="AO251" s="71">
        <v>12.2896735925511</v>
      </c>
      <c r="AQ251" s="70">
        <v>249</v>
      </c>
      <c r="AR251" s="70" t="s">
        <v>327</v>
      </c>
      <c r="AS251" s="71">
        <v>0</v>
      </c>
      <c r="AT251" s="71">
        <v>2.44510543671641</v>
      </c>
      <c r="AU251" s="71">
        <v>1.03803720535167</v>
      </c>
      <c r="AV251" s="71">
        <v>3.48314264206808</v>
      </c>
      <c r="AX251" s="70">
        <v>249</v>
      </c>
      <c r="AY251" s="70" t="s">
        <v>327</v>
      </c>
      <c r="AZ251" s="71">
        <v>0</v>
      </c>
      <c r="BA251" s="71">
        <v>11.654493455011799</v>
      </c>
      <c r="BB251" s="71">
        <v>0.63518013753929303</v>
      </c>
      <c r="BC251" s="71">
        <v>12.2896735925511</v>
      </c>
      <c r="BE251" s="70">
        <v>249</v>
      </c>
      <c r="BF251" s="70" t="s">
        <v>327</v>
      </c>
      <c r="BG251" s="71">
        <v>0</v>
      </c>
      <c r="BH251" s="71">
        <v>2.44510543671641</v>
      </c>
      <c r="BI251" s="71">
        <v>1.03803720535167</v>
      </c>
      <c r="BJ251" s="71">
        <v>3.48314264206808</v>
      </c>
      <c r="BL251" s="70">
        <v>249</v>
      </c>
      <c r="BM251" s="70" t="s">
        <v>327</v>
      </c>
      <c r="BN251" s="71">
        <v>0</v>
      </c>
      <c r="BO251" s="71">
        <v>23.732279912795299</v>
      </c>
      <c r="BP251" s="71">
        <v>1.29343011580207</v>
      </c>
      <c r="BQ251" s="71">
        <v>25.025710028597398</v>
      </c>
      <c r="BS251" s="70">
        <v>249</v>
      </c>
      <c r="BT251" s="70" t="s">
        <v>327</v>
      </c>
      <c r="BU251" s="71">
        <v>0</v>
      </c>
      <c r="BV251" s="71">
        <v>3.6691397066915798</v>
      </c>
      <c r="BW251" s="71">
        <v>1.68017520800431</v>
      </c>
      <c r="BX251" s="71">
        <v>5.3493149146959</v>
      </c>
      <c r="BZ251" s="70">
        <v>249</v>
      </c>
      <c r="CA251" s="70" t="s">
        <v>327</v>
      </c>
      <c r="CB251" s="71">
        <v>0</v>
      </c>
      <c r="CC251" s="71">
        <v>49.9971292250396</v>
      </c>
      <c r="CD251" s="71">
        <v>2.5857236372845702</v>
      </c>
      <c r="CE251" s="71">
        <v>52.582852862324202</v>
      </c>
      <c r="CG251" s="70">
        <v>249</v>
      </c>
      <c r="CH251" s="70" t="s">
        <v>327</v>
      </c>
      <c r="CI251" s="71">
        <v>0</v>
      </c>
      <c r="CJ251" s="71">
        <v>6.2121041890515798</v>
      </c>
      <c r="CK251" s="71">
        <v>5.33150726815194</v>
      </c>
      <c r="CL251" s="71">
        <v>11.5436114572035</v>
      </c>
      <c r="CN251" s="70">
        <v>249</v>
      </c>
      <c r="CO251" s="70" t="s">
        <v>327</v>
      </c>
      <c r="CP251" s="71">
        <v>0</v>
      </c>
      <c r="CQ251" s="71">
        <v>9.8303424001484601</v>
      </c>
      <c r="CR251" s="71">
        <v>0.53576230162963501</v>
      </c>
      <c r="CS251" s="71">
        <v>10.366104701778101</v>
      </c>
      <c r="CU251" s="70">
        <v>249</v>
      </c>
      <c r="CV251" s="70" t="s">
        <v>327</v>
      </c>
      <c r="CW251" s="71">
        <v>0</v>
      </c>
      <c r="CX251" s="71">
        <v>2.0450588700515899</v>
      </c>
      <c r="CY251" s="71">
        <v>0.88952019626451695</v>
      </c>
      <c r="CZ251" s="71">
        <v>2.9345790663161</v>
      </c>
      <c r="DB251" s="70">
        <v>249</v>
      </c>
      <c r="DC251" s="70" t="s">
        <v>327</v>
      </c>
      <c r="DD251" s="71">
        <v>0</v>
      </c>
      <c r="DE251" s="71">
        <v>39.832396252158802</v>
      </c>
      <c r="DF251" s="71">
        <v>2.44721641025343</v>
      </c>
      <c r="DG251" s="71">
        <v>42.279612662412298</v>
      </c>
      <c r="DI251" s="70">
        <v>249</v>
      </c>
      <c r="DJ251" s="70" t="s">
        <v>327</v>
      </c>
      <c r="DK251" s="71">
        <v>0</v>
      </c>
      <c r="DL251" s="71">
        <v>7.6500792997200602</v>
      </c>
      <c r="DM251" s="71">
        <v>3.2458882007015801</v>
      </c>
      <c r="DN251" s="71">
        <v>10.8959675004216</v>
      </c>
      <c r="DP251" s="70">
        <v>249</v>
      </c>
      <c r="DQ251" s="70" t="s">
        <v>327</v>
      </c>
      <c r="DR251" s="71">
        <v>0</v>
      </c>
      <c r="DS251" s="71">
        <v>26.787193462963501</v>
      </c>
      <c r="DT251" s="71">
        <v>1.4599255895398799</v>
      </c>
      <c r="DU251" s="71">
        <v>28.247119052503301</v>
      </c>
      <c r="DW251" s="70">
        <v>249</v>
      </c>
      <c r="DX251" s="70" t="s">
        <v>327</v>
      </c>
      <c r="DY251" s="71">
        <v>0</v>
      </c>
      <c r="DZ251" s="71">
        <v>10.5311393851663</v>
      </c>
      <c r="EA251" s="71">
        <v>2.5476338402868799</v>
      </c>
      <c r="EB251" s="71">
        <v>13.078773225453199</v>
      </c>
    </row>
    <row r="252" spans="1:132" x14ac:dyDescent="0.35">
      <c r="A252" s="70">
        <v>250</v>
      </c>
      <c r="B252" s="70" t="s">
        <v>328</v>
      </c>
      <c r="C252" s="71">
        <v>0</v>
      </c>
      <c r="D252" s="71">
        <v>68.730676347389107</v>
      </c>
      <c r="E252" s="71">
        <v>5.4005046389773099</v>
      </c>
      <c r="F252" s="71">
        <v>74.131180986366402</v>
      </c>
      <c r="H252" s="70">
        <v>250</v>
      </c>
      <c r="I252" s="70" t="s">
        <v>328</v>
      </c>
      <c r="J252" s="75">
        <v>0</v>
      </c>
      <c r="K252" s="71">
        <v>1392.2963687517899</v>
      </c>
      <c r="L252" s="71">
        <v>97.126486434012605</v>
      </c>
      <c r="M252" s="71">
        <v>1489.42285518581</v>
      </c>
      <c r="O252" s="70">
        <v>250</v>
      </c>
      <c r="P252" s="70" t="s">
        <v>328</v>
      </c>
      <c r="Q252" s="75">
        <v>0</v>
      </c>
      <c r="R252" s="71">
        <v>276.251877452229</v>
      </c>
      <c r="S252" s="71">
        <v>181.59896573407599</v>
      </c>
      <c r="T252" s="71">
        <v>457.85084318630499</v>
      </c>
      <c r="V252" s="70">
        <v>250</v>
      </c>
      <c r="W252" s="70" t="s">
        <v>328</v>
      </c>
      <c r="X252" s="71">
        <v>0</v>
      </c>
      <c r="Y252" s="71">
        <v>827.70521413604297</v>
      </c>
      <c r="Z252" s="71">
        <v>61.937160491558302</v>
      </c>
      <c r="AA252" s="71">
        <v>889.64237462760104</v>
      </c>
      <c r="AC252" s="70">
        <v>250</v>
      </c>
      <c r="AD252" s="70" t="s">
        <v>328</v>
      </c>
      <c r="AE252" s="71">
        <v>0</v>
      </c>
      <c r="AF252" s="71">
        <v>52.732093416188299</v>
      </c>
      <c r="AG252" s="71">
        <v>33.143768152033303</v>
      </c>
      <c r="AH252" s="71">
        <v>85.875861568221595</v>
      </c>
      <c r="AJ252" s="70">
        <v>250</v>
      </c>
      <c r="AK252" s="70" t="s">
        <v>328</v>
      </c>
      <c r="AL252" s="71">
        <v>0</v>
      </c>
      <c r="AM252" s="71">
        <v>7.2177758628340403</v>
      </c>
      <c r="AN252" s="71">
        <v>0.59379206679351404</v>
      </c>
      <c r="AO252" s="71">
        <v>7.8115679296275502</v>
      </c>
      <c r="AQ252" s="70">
        <v>250</v>
      </c>
      <c r="AR252" s="70" t="s">
        <v>328</v>
      </c>
      <c r="AS252" s="71">
        <v>0</v>
      </c>
      <c r="AT252" s="71">
        <v>1.8378075724549101</v>
      </c>
      <c r="AU252" s="71">
        <v>0.97040201435266404</v>
      </c>
      <c r="AV252" s="71">
        <v>2.80820958680758</v>
      </c>
      <c r="AX252" s="70">
        <v>250</v>
      </c>
      <c r="AY252" s="70" t="s">
        <v>328</v>
      </c>
      <c r="AZ252" s="71">
        <v>0</v>
      </c>
      <c r="BA252" s="71">
        <v>7.2177758628340403</v>
      </c>
      <c r="BB252" s="71">
        <v>0.59379206679351404</v>
      </c>
      <c r="BC252" s="71">
        <v>7.8115679296275502</v>
      </c>
      <c r="BE252" s="70">
        <v>250</v>
      </c>
      <c r="BF252" s="70" t="s">
        <v>328</v>
      </c>
      <c r="BG252" s="71">
        <v>0</v>
      </c>
      <c r="BH252" s="71">
        <v>1.8378075724549101</v>
      </c>
      <c r="BI252" s="71">
        <v>0.97040201435266404</v>
      </c>
      <c r="BJ252" s="71">
        <v>2.80820958680758</v>
      </c>
      <c r="BL252" s="70">
        <v>250</v>
      </c>
      <c r="BM252" s="70" t="s">
        <v>328</v>
      </c>
      <c r="BN252" s="71">
        <v>0</v>
      </c>
      <c r="BO252" s="71">
        <v>14.6977024600699</v>
      </c>
      <c r="BP252" s="71">
        <v>1.20915075318704</v>
      </c>
      <c r="BQ252" s="71">
        <v>15.9068532132569</v>
      </c>
      <c r="BS252" s="70">
        <v>250</v>
      </c>
      <c r="BT252" s="70" t="s">
        <v>328</v>
      </c>
      <c r="BU252" s="71">
        <v>0</v>
      </c>
      <c r="BV252" s="71">
        <v>3.15141811678793</v>
      </c>
      <c r="BW252" s="71">
        <v>1.5704510083644201</v>
      </c>
      <c r="BX252" s="71">
        <v>4.7218691251523497</v>
      </c>
      <c r="BZ252" s="70">
        <v>250</v>
      </c>
      <c r="CA252" s="70" t="s">
        <v>328</v>
      </c>
      <c r="CB252" s="71">
        <v>0</v>
      </c>
      <c r="CC252" s="71">
        <v>36.821097133009602</v>
      </c>
      <c r="CD252" s="71">
        <v>2.4177629278060002</v>
      </c>
      <c r="CE252" s="71">
        <v>39.238860060815597</v>
      </c>
      <c r="CG252" s="70">
        <v>250</v>
      </c>
      <c r="CH252" s="70" t="s">
        <v>328</v>
      </c>
      <c r="CI252" s="71">
        <v>0</v>
      </c>
      <c r="CJ252" s="71">
        <v>7.04797356919042</v>
      </c>
      <c r="CK252" s="71">
        <v>4.9819179041153596</v>
      </c>
      <c r="CL252" s="71">
        <v>12.029891473305801</v>
      </c>
      <c r="CN252" s="70">
        <v>250</v>
      </c>
      <c r="CO252" s="70" t="s">
        <v>328</v>
      </c>
      <c r="CP252" s="71">
        <v>0</v>
      </c>
      <c r="CQ252" s="71">
        <v>6.08805593937449</v>
      </c>
      <c r="CR252" s="71">
        <v>0.50085225527857802</v>
      </c>
      <c r="CS252" s="71">
        <v>6.5889081946530696</v>
      </c>
      <c r="CU252" s="70">
        <v>250</v>
      </c>
      <c r="CV252" s="70" t="s">
        <v>328</v>
      </c>
      <c r="CW252" s="71">
        <v>0</v>
      </c>
      <c r="CX252" s="71">
        <v>1.52950836017103</v>
      </c>
      <c r="CY252" s="71">
        <v>0.83152730007766795</v>
      </c>
      <c r="CZ252" s="71">
        <v>2.3610356602486999</v>
      </c>
      <c r="DB252" s="70">
        <v>250</v>
      </c>
      <c r="DC252" s="70" t="s">
        <v>328</v>
      </c>
      <c r="DD252" s="71">
        <v>0</v>
      </c>
      <c r="DE252" s="71">
        <v>31.632579096217</v>
      </c>
      <c r="DF252" s="71">
        <v>2.2889680448107099</v>
      </c>
      <c r="DG252" s="71">
        <v>33.921547141027702</v>
      </c>
      <c r="DI252" s="70">
        <v>250</v>
      </c>
      <c r="DJ252" s="70" t="s">
        <v>328</v>
      </c>
      <c r="DK252" s="71">
        <v>0</v>
      </c>
      <c r="DL252" s="71">
        <v>5.6663982296635096</v>
      </c>
      <c r="DM252" s="71">
        <v>3.03441107875252</v>
      </c>
      <c r="DN252" s="71">
        <v>8.7008093084160301</v>
      </c>
      <c r="DP252" s="70">
        <v>250</v>
      </c>
      <c r="DQ252" s="70" t="s">
        <v>328</v>
      </c>
      <c r="DR252" s="71">
        <v>0</v>
      </c>
      <c r="DS252" s="71">
        <v>16.5896492332663</v>
      </c>
      <c r="DT252" s="71">
        <v>1.3647974518472701</v>
      </c>
      <c r="DU252" s="71">
        <v>17.954446685113599</v>
      </c>
      <c r="DW252" s="70">
        <v>250</v>
      </c>
      <c r="DX252" s="70" t="s">
        <v>328</v>
      </c>
      <c r="DY252" s="71">
        <v>0</v>
      </c>
      <c r="DZ252" s="71">
        <v>5.3861450749301998</v>
      </c>
      <c r="EA252" s="71">
        <v>2.38135687217564</v>
      </c>
      <c r="EB252" s="71">
        <v>7.7675019471058402</v>
      </c>
    </row>
    <row r="253" spans="1:132" x14ac:dyDescent="0.35">
      <c r="A253" s="70">
        <v>251</v>
      </c>
      <c r="B253" s="70" t="s">
        <v>329</v>
      </c>
      <c r="C253" s="71">
        <v>0</v>
      </c>
      <c r="D253" s="71">
        <v>41.8865059951194</v>
      </c>
      <c r="E253" s="71">
        <v>2.2398818550067601</v>
      </c>
      <c r="F253" s="71">
        <v>44.1263878501261</v>
      </c>
      <c r="H253" s="70">
        <v>251</v>
      </c>
      <c r="I253" s="70" t="s">
        <v>329</v>
      </c>
      <c r="J253" s="75">
        <v>0</v>
      </c>
      <c r="K253" s="71">
        <v>665.79891784753397</v>
      </c>
      <c r="L253" s="71">
        <v>40.295709436134999</v>
      </c>
      <c r="M253" s="71">
        <v>706.09462728366896</v>
      </c>
      <c r="O253" s="70">
        <v>251</v>
      </c>
      <c r="P253" s="70" t="s">
        <v>329</v>
      </c>
      <c r="Q253" s="75">
        <v>0</v>
      </c>
      <c r="R253" s="71">
        <v>153.368031002403</v>
      </c>
      <c r="S253" s="71">
        <v>75.392122019963395</v>
      </c>
      <c r="T253" s="71">
        <v>228.76015302236701</v>
      </c>
      <c r="V253" s="70">
        <v>251</v>
      </c>
      <c r="W253" s="70" t="s">
        <v>329</v>
      </c>
      <c r="X253" s="71">
        <v>0</v>
      </c>
      <c r="Y253" s="71">
        <v>405.01146091514101</v>
      </c>
      <c r="Z253" s="71">
        <v>25.690663741378799</v>
      </c>
      <c r="AA253" s="71">
        <v>430.70212465652003</v>
      </c>
      <c r="AC253" s="70">
        <v>251</v>
      </c>
      <c r="AD253" s="70" t="s">
        <v>329</v>
      </c>
      <c r="AE253" s="71">
        <v>0</v>
      </c>
      <c r="AF253" s="71">
        <v>28.861939060162101</v>
      </c>
      <c r="AG253" s="71">
        <v>13.761775564071099</v>
      </c>
      <c r="AH253" s="71">
        <v>42.623714624233202</v>
      </c>
      <c r="AJ253" s="70">
        <v>251</v>
      </c>
      <c r="AK253" s="70" t="s">
        <v>329</v>
      </c>
      <c r="AL253" s="71">
        <v>0</v>
      </c>
      <c r="AM253" s="71">
        <v>3.4995129345712699</v>
      </c>
      <c r="AN253" s="71">
        <v>0.24640199041958899</v>
      </c>
      <c r="AO253" s="71">
        <v>3.7459149249908501</v>
      </c>
      <c r="AQ253" s="70">
        <v>251</v>
      </c>
      <c r="AR253" s="70" t="s">
        <v>329</v>
      </c>
      <c r="AS253" s="71">
        <v>0</v>
      </c>
      <c r="AT253" s="71">
        <v>1.0631898107000499</v>
      </c>
      <c r="AU253" s="71">
        <v>0.40267975992427602</v>
      </c>
      <c r="AV253" s="71">
        <v>1.4658695706243301</v>
      </c>
      <c r="AX253" s="70">
        <v>251</v>
      </c>
      <c r="AY253" s="70" t="s">
        <v>329</v>
      </c>
      <c r="AZ253" s="71">
        <v>0</v>
      </c>
      <c r="BA253" s="71">
        <v>3.4995129345712699</v>
      </c>
      <c r="BB253" s="71">
        <v>0.24640199041958899</v>
      </c>
      <c r="BC253" s="71">
        <v>3.7459149249908501</v>
      </c>
      <c r="BE253" s="70">
        <v>251</v>
      </c>
      <c r="BF253" s="70" t="s">
        <v>329</v>
      </c>
      <c r="BG253" s="71">
        <v>0</v>
      </c>
      <c r="BH253" s="71">
        <v>1.0631898107000499</v>
      </c>
      <c r="BI253" s="71">
        <v>0.40267975992427602</v>
      </c>
      <c r="BJ253" s="71">
        <v>1.4658695706243301</v>
      </c>
      <c r="BL253" s="70">
        <v>251</v>
      </c>
      <c r="BM253" s="70" t="s">
        <v>329</v>
      </c>
      <c r="BN253" s="71">
        <v>0</v>
      </c>
      <c r="BO253" s="71">
        <v>7.1261287195608203</v>
      </c>
      <c r="BP253" s="71">
        <v>0.50175333919750198</v>
      </c>
      <c r="BQ253" s="71">
        <v>7.6278820587583196</v>
      </c>
      <c r="BS253" s="70">
        <v>251</v>
      </c>
      <c r="BT253" s="70" t="s">
        <v>329</v>
      </c>
      <c r="BU253" s="71">
        <v>0</v>
      </c>
      <c r="BV253" s="71">
        <v>1.50331506259676</v>
      </c>
      <c r="BW253" s="71">
        <v>0.65181467831539797</v>
      </c>
      <c r="BX253" s="71">
        <v>2.1551297409121601</v>
      </c>
      <c r="BZ253" s="70">
        <v>251</v>
      </c>
      <c r="CA253" s="70" t="s">
        <v>329</v>
      </c>
      <c r="CB253" s="71">
        <v>0</v>
      </c>
      <c r="CC253" s="71">
        <v>17.527776751146099</v>
      </c>
      <c r="CD253" s="71">
        <v>1.00299422978263</v>
      </c>
      <c r="CE253" s="71">
        <v>18.5307709809287</v>
      </c>
      <c r="CG253" s="70">
        <v>251</v>
      </c>
      <c r="CH253" s="70" t="s">
        <v>329</v>
      </c>
      <c r="CI253" s="71">
        <v>0</v>
      </c>
      <c r="CJ253" s="71">
        <v>2.2274730971480201</v>
      </c>
      <c r="CK253" s="71">
        <v>2.0685218264879901</v>
      </c>
      <c r="CL253" s="71">
        <v>4.2959949236360098</v>
      </c>
      <c r="CN253" s="70">
        <v>251</v>
      </c>
      <c r="CO253" s="70" t="s">
        <v>329</v>
      </c>
      <c r="CP253" s="71">
        <v>0</v>
      </c>
      <c r="CQ253" s="71">
        <v>2.9517722510531099</v>
      </c>
      <c r="CR253" s="71">
        <v>0.20783536781352199</v>
      </c>
      <c r="CS253" s="71">
        <v>3.1596076188666302</v>
      </c>
      <c r="CU253" s="70">
        <v>251</v>
      </c>
      <c r="CV253" s="70" t="s">
        <v>329</v>
      </c>
      <c r="CW253" s="71">
        <v>0</v>
      </c>
      <c r="CX253" s="71">
        <v>0.93343717684356897</v>
      </c>
      <c r="CY253" s="71">
        <v>0.34507114074742801</v>
      </c>
      <c r="CZ253" s="71">
        <v>1.2785083175909999</v>
      </c>
      <c r="DB253" s="70">
        <v>251</v>
      </c>
      <c r="DC253" s="70" t="s">
        <v>329</v>
      </c>
      <c r="DD253" s="71">
        <v>0</v>
      </c>
      <c r="DE253" s="71">
        <v>17.706150380296201</v>
      </c>
      <c r="DF253" s="71">
        <v>0.94917003017221302</v>
      </c>
      <c r="DG253" s="71">
        <v>18.655320410468399</v>
      </c>
      <c r="DI253" s="70">
        <v>251</v>
      </c>
      <c r="DJ253" s="70" t="s">
        <v>329</v>
      </c>
      <c r="DK253" s="71">
        <v>0</v>
      </c>
      <c r="DL253" s="71">
        <v>3.4804156662860901</v>
      </c>
      <c r="DM253" s="71">
        <v>1.2591566145897499</v>
      </c>
      <c r="DN253" s="71">
        <v>4.7395722808758398</v>
      </c>
      <c r="DP253" s="70">
        <v>251</v>
      </c>
      <c r="DQ253" s="70" t="s">
        <v>329</v>
      </c>
      <c r="DR253" s="71">
        <v>0</v>
      </c>
      <c r="DS253" s="71">
        <v>8.0434323779375898</v>
      </c>
      <c r="DT253" s="71">
        <v>0.56634102653259699</v>
      </c>
      <c r="DU253" s="71">
        <v>8.6097734044701895</v>
      </c>
      <c r="DW253" s="70">
        <v>251</v>
      </c>
      <c r="DX253" s="70" t="s">
        <v>329</v>
      </c>
      <c r="DY253" s="71">
        <v>0</v>
      </c>
      <c r="DZ253" s="71">
        <v>5.5882303635595703</v>
      </c>
      <c r="EA253" s="71">
        <v>0.98832723844689996</v>
      </c>
      <c r="EB253" s="71">
        <v>6.5765576020064698</v>
      </c>
    </row>
    <row r="254" spans="1:132" x14ac:dyDescent="0.35">
      <c r="A254" s="70">
        <v>252</v>
      </c>
      <c r="B254" s="70" t="s">
        <v>330</v>
      </c>
      <c r="C254" s="71">
        <v>0</v>
      </c>
      <c r="D254" s="71">
        <v>79.907796228611801</v>
      </c>
      <c r="E254" s="71">
        <v>4.1826555075219201</v>
      </c>
      <c r="F254" s="71">
        <v>84.090451736133801</v>
      </c>
      <c r="H254" s="70">
        <v>252</v>
      </c>
      <c r="I254" s="70" t="s">
        <v>330</v>
      </c>
      <c r="J254" s="75">
        <v>0</v>
      </c>
      <c r="K254" s="71">
        <v>1288.6569142339499</v>
      </c>
      <c r="L254" s="71">
        <v>75.249527230520499</v>
      </c>
      <c r="M254" s="71">
        <v>1363.9064414644699</v>
      </c>
      <c r="O254" s="70">
        <v>252</v>
      </c>
      <c r="P254" s="70" t="s">
        <v>330</v>
      </c>
      <c r="Q254" s="75">
        <v>0</v>
      </c>
      <c r="R254" s="71">
        <v>254.52533896081499</v>
      </c>
      <c r="S254" s="71">
        <v>140.802746382907</v>
      </c>
      <c r="T254" s="71">
        <v>395.328085343721</v>
      </c>
      <c r="V254" s="70">
        <v>252</v>
      </c>
      <c r="W254" s="70" t="s">
        <v>330</v>
      </c>
      <c r="X254" s="71">
        <v>0</v>
      </c>
      <c r="Y254" s="71">
        <v>783.50465538986202</v>
      </c>
      <c r="Z254" s="71">
        <v>47.974107002412602</v>
      </c>
      <c r="AA254" s="71">
        <v>831.47876239227401</v>
      </c>
      <c r="AC254" s="70">
        <v>252</v>
      </c>
      <c r="AD254" s="70" t="s">
        <v>330</v>
      </c>
      <c r="AE254" s="71">
        <v>0</v>
      </c>
      <c r="AF254" s="71">
        <v>52.669743704222</v>
      </c>
      <c r="AG254" s="71">
        <v>25.702057897933202</v>
      </c>
      <c r="AH254" s="71">
        <v>78.371801602155102</v>
      </c>
      <c r="AJ254" s="70">
        <v>252</v>
      </c>
      <c r="AK254" s="70" t="s">
        <v>330</v>
      </c>
      <c r="AL254" s="71">
        <v>0</v>
      </c>
      <c r="AM254" s="71">
        <v>6.7688473329462298</v>
      </c>
      <c r="AN254" s="71">
        <v>0.46015210573427501</v>
      </c>
      <c r="AO254" s="71">
        <v>7.2289994386804999</v>
      </c>
      <c r="AQ254" s="70">
        <v>252</v>
      </c>
      <c r="AR254" s="70" t="s">
        <v>330</v>
      </c>
      <c r="AS254" s="71">
        <v>0</v>
      </c>
      <c r="AT254" s="71">
        <v>1.3053979724045499</v>
      </c>
      <c r="AU254" s="71">
        <v>0.75199814240243301</v>
      </c>
      <c r="AV254" s="71">
        <v>2.0573961148069801</v>
      </c>
      <c r="AX254" s="70">
        <v>252</v>
      </c>
      <c r="AY254" s="70" t="s">
        <v>330</v>
      </c>
      <c r="AZ254" s="71">
        <v>0</v>
      </c>
      <c r="BA254" s="71">
        <v>6.7688473329462298</v>
      </c>
      <c r="BB254" s="71">
        <v>0.46015210573427501</v>
      </c>
      <c r="BC254" s="71">
        <v>7.2289994386804999</v>
      </c>
      <c r="BE254" s="70">
        <v>252</v>
      </c>
      <c r="BF254" s="70" t="s">
        <v>330</v>
      </c>
      <c r="BG254" s="71">
        <v>0</v>
      </c>
      <c r="BH254" s="71">
        <v>1.3053979724045499</v>
      </c>
      <c r="BI254" s="71">
        <v>0.75199814240243301</v>
      </c>
      <c r="BJ254" s="71">
        <v>2.0573961148069801</v>
      </c>
      <c r="BL254" s="70">
        <v>252</v>
      </c>
      <c r="BM254" s="70" t="s">
        <v>330</v>
      </c>
      <c r="BN254" s="71">
        <v>0</v>
      </c>
      <c r="BO254" s="71">
        <v>13.7835402467344</v>
      </c>
      <c r="BP254" s="71">
        <v>0.93701700703704804</v>
      </c>
      <c r="BQ254" s="71">
        <v>14.720557253771499</v>
      </c>
      <c r="BS254" s="70">
        <v>252</v>
      </c>
      <c r="BT254" s="70" t="s">
        <v>330</v>
      </c>
      <c r="BU254" s="71">
        <v>0</v>
      </c>
      <c r="BV254" s="71">
        <v>1.92440197915966</v>
      </c>
      <c r="BW254" s="71">
        <v>1.2172891131401999</v>
      </c>
      <c r="BX254" s="71">
        <v>3.14169109229986</v>
      </c>
      <c r="BZ254" s="70">
        <v>252</v>
      </c>
      <c r="CA254" s="70" t="s">
        <v>330</v>
      </c>
      <c r="CB254" s="71">
        <v>0</v>
      </c>
      <c r="CC254" s="71">
        <v>33.932574365822397</v>
      </c>
      <c r="CD254" s="71">
        <v>1.8730026068996699</v>
      </c>
      <c r="CE254" s="71">
        <v>35.8055769727221</v>
      </c>
      <c r="CG254" s="70">
        <v>252</v>
      </c>
      <c r="CH254" s="70" t="s">
        <v>330</v>
      </c>
      <c r="CI254" s="71">
        <v>0</v>
      </c>
      <c r="CJ254" s="71">
        <v>3.2928311873771001</v>
      </c>
      <c r="CK254" s="71">
        <v>3.8632453257944399</v>
      </c>
      <c r="CL254" s="71">
        <v>7.1560765131715298</v>
      </c>
      <c r="CN254" s="70">
        <v>252</v>
      </c>
      <c r="CO254" s="70" t="s">
        <v>330</v>
      </c>
      <c r="CP254" s="71">
        <v>0</v>
      </c>
      <c r="CQ254" s="71">
        <v>5.7093933077442296</v>
      </c>
      <c r="CR254" s="71">
        <v>0.38812950326657197</v>
      </c>
      <c r="CS254" s="71">
        <v>6.0975228110108004</v>
      </c>
      <c r="CU254" s="70">
        <v>252</v>
      </c>
      <c r="CV254" s="70" t="s">
        <v>330</v>
      </c>
      <c r="CW254" s="71">
        <v>0</v>
      </c>
      <c r="CX254" s="71">
        <v>1.0738881959141999</v>
      </c>
      <c r="CY254" s="71">
        <v>0.64441986281758801</v>
      </c>
      <c r="CZ254" s="71">
        <v>1.71830805873179</v>
      </c>
      <c r="DB254" s="70">
        <v>252</v>
      </c>
      <c r="DC254" s="70" t="s">
        <v>330</v>
      </c>
      <c r="DD254" s="71">
        <v>0</v>
      </c>
      <c r="DE254" s="71">
        <v>34.132351420072901</v>
      </c>
      <c r="DF254" s="71">
        <v>1.7723890856916</v>
      </c>
      <c r="DG254" s="71">
        <v>35.904740505764501</v>
      </c>
      <c r="DI254" s="70">
        <v>252</v>
      </c>
      <c r="DJ254" s="70" t="s">
        <v>330</v>
      </c>
      <c r="DK254" s="71">
        <v>0</v>
      </c>
      <c r="DL254" s="71">
        <v>4.0357166170942298</v>
      </c>
      <c r="DM254" s="71">
        <v>2.3514531764957201</v>
      </c>
      <c r="DN254" s="71">
        <v>6.3871697935899503</v>
      </c>
      <c r="DP254" s="70">
        <v>252</v>
      </c>
      <c r="DQ254" s="70" t="s">
        <v>330</v>
      </c>
      <c r="DR254" s="71">
        <v>0</v>
      </c>
      <c r="DS254" s="71">
        <v>15.5578124204894</v>
      </c>
      <c r="DT254" s="71">
        <v>1.0576335665102099</v>
      </c>
      <c r="DU254" s="71">
        <v>16.6154459869996</v>
      </c>
      <c r="DW254" s="70">
        <v>252</v>
      </c>
      <c r="DX254" s="70" t="s">
        <v>330</v>
      </c>
      <c r="DY254" s="71">
        <v>0</v>
      </c>
      <c r="DZ254" s="71">
        <v>9.4643532027824904</v>
      </c>
      <c r="EA254" s="71">
        <v>1.8457255809087101</v>
      </c>
      <c r="EB254" s="71">
        <v>11.3100787836912</v>
      </c>
    </row>
    <row r="255" spans="1:132" x14ac:dyDescent="0.35">
      <c r="A255" s="70">
        <v>253</v>
      </c>
      <c r="B255" s="70" t="s">
        <v>331</v>
      </c>
      <c r="C255" s="71">
        <v>0</v>
      </c>
      <c r="D255" s="71">
        <v>83.716312922061405</v>
      </c>
      <c r="E255" s="71">
        <v>4.6961347101175601</v>
      </c>
      <c r="F255" s="71">
        <v>88.412447632178996</v>
      </c>
      <c r="H255" s="70">
        <v>253</v>
      </c>
      <c r="I255" s="70" t="s">
        <v>331</v>
      </c>
      <c r="J255" s="75">
        <v>0</v>
      </c>
      <c r="K255" s="71">
        <v>1344.57615449492</v>
      </c>
      <c r="L255" s="71">
        <v>84.482904008372103</v>
      </c>
      <c r="M255" s="71">
        <v>1429.0590585032901</v>
      </c>
      <c r="O255" s="70">
        <v>253</v>
      </c>
      <c r="P255" s="70" t="s">
        <v>331</v>
      </c>
      <c r="Q255" s="75">
        <v>0</v>
      </c>
      <c r="R255" s="71">
        <v>257.64882259272201</v>
      </c>
      <c r="S255" s="71">
        <v>158.060703613589</v>
      </c>
      <c r="T255" s="71">
        <v>415.70952620631101</v>
      </c>
      <c r="V255" s="70">
        <v>253</v>
      </c>
      <c r="W255" s="70" t="s">
        <v>331</v>
      </c>
      <c r="X255" s="71">
        <v>0</v>
      </c>
      <c r="Y255" s="71">
        <v>818.638564082995</v>
      </c>
      <c r="Z255" s="71">
        <v>53.862856259316104</v>
      </c>
      <c r="AA255" s="71">
        <v>872.50142034231203</v>
      </c>
      <c r="AC255" s="70">
        <v>253</v>
      </c>
      <c r="AD255" s="70" t="s">
        <v>331</v>
      </c>
      <c r="AE255" s="71">
        <v>0</v>
      </c>
      <c r="AF255" s="71">
        <v>61.823257519392001</v>
      </c>
      <c r="AG255" s="71">
        <v>28.851601702840899</v>
      </c>
      <c r="AH255" s="71">
        <v>90.674859222232897</v>
      </c>
      <c r="AJ255" s="70">
        <v>253</v>
      </c>
      <c r="AK255" s="70" t="s">
        <v>331</v>
      </c>
      <c r="AL255" s="71">
        <v>0</v>
      </c>
      <c r="AM255" s="71">
        <v>7.0651480030329799</v>
      </c>
      <c r="AN255" s="71">
        <v>0.51659543172200395</v>
      </c>
      <c r="AO255" s="71">
        <v>7.5817434347549799</v>
      </c>
      <c r="AQ255" s="70">
        <v>253</v>
      </c>
      <c r="AR255" s="70" t="s">
        <v>331</v>
      </c>
      <c r="AS255" s="71">
        <v>0</v>
      </c>
      <c r="AT255" s="71">
        <v>3.3010064370312699</v>
      </c>
      <c r="AU255" s="71">
        <v>0.84424057599390701</v>
      </c>
      <c r="AV255" s="71">
        <v>4.1452470130251804</v>
      </c>
      <c r="AX255" s="70">
        <v>253</v>
      </c>
      <c r="AY255" s="70" t="s">
        <v>331</v>
      </c>
      <c r="AZ255" s="71">
        <v>0</v>
      </c>
      <c r="BA255" s="71">
        <v>7.0651480030329799</v>
      </c>
      <c r="BB255" s="71">
        <v>0.51659543172200395</v>
      </c>
      <c r="BC255" s="71">
        <v>7.5817434347549799</v>
      </c>
      <c r="BE255" s="70">
        <v>253</v>
      </c>
      <c r="BF255" s="70" t="s">
        <v>331</v>
      </c>
      <c r="BG255" s="71">
        <v>0</v>
      </c>
      <c r="BH255" s="71">
        <v>3.3010064370312699</v>
      </c>
      <c r="BI255" s="71">
        <v>0.84424057599390701</v>
      </c>
      <c r="BJ255" s="71">
        <v>4.1452470130251804</v>
      </c>
      <c r="BL255" s="70">
        <v>253</v>
      </c>
      <c r="BM255" s="70" t="s">
        <v>331</v>
      </c>
      <c r="BN255" s="71">
        <v>0</v>
      </c>
      <c r="BO255" s="71">
        <v>14.386903273020501</v>
      </c>
      <c r="BP255" s="71">
        <v>1.0519536893322301</v>
      </c>
      <c r="BQ255" s="71">
        <v>15.4388569623528</v>
      </c>
      <c r="BS255" s="70">
        <v>253</v>
      </c>
      <c r="BT255" s="70" t="s">
        <v>331</v>
      </c>
      <c r="BU255" s="71">
        <v>0</v>
      </c>
      <c r="BV255" s="71">
        <v>4.5164394851943497</v>
      </c>
      <c r="BW255" s="71">
        <v>1.3665538736200999</v>
      </c>
      <c r="BX255" s="71">
        <v>5.8829933588144501</v>
      </c>
      <c r="BZ255" s="70">
        <v>253</v>
      </c>
      <c r="CA255" s="70" t="s">
        <v>331</v>
      </c>
      <c r="CB255" s="71">
        <v>0</v>
      </c>
      <c r="CC255" s="71">
        <v>35.400718166666898</v>
      </c>
      <c r="CD255" s="71">
        <v>2.10285812146109</v>
      </c>
      <c r="CE255" s="71">
        <v>37.503576288128002</v>
      </c>
      <c r="CG255" s="70">
        <v>253</v>
      </c>
      <c r="CH255" s="70" t="s">
        <v>331</v>
      </c>
      <c r="CI255" s="71">
        <v>0</v>
      </c>
      <c r="CJ255" s="71">
        <v>5.9017806740917296</v>
      </c>
      <c r="CK255" s="71">
        <v>4.3366656499493601</v>
      </c>
      <c r="CL255" s="71">
        <v>10.238446324041099</v>
      </c>
      <c r="CN255" s="70">
        <v>253</v>
      </c>
      <c r="CO255" s="70" t="s">
        <v>331</v>
      </c>
      <c r="CP255" s="71">
        <v>0</v>
      </c>
      <c r="CQ255" s="71">
        <v>5.9593172578146296</v>
      </c>
      <c r="CR255" s="71">
        <v>0.43573836956388601</v>
      </c>
      <c r="CS255" s="71">
        <v>6.3950556273785102</v>
      </c>
      <c r="CU255" s="70">
        <v>253</v>
      </c>
      <c r="CV255" s="70" t="s">
        <v>331</v>
      </c>
      <c r="CW255" s="71">
        <v>0</v>
      </c>
      <c r="CX255" s="71">
        <v>2.9940155909072801</v>
      </c>
      <c r="CY255" s="71">
        <v>0.72345923401391299</v>
      </c>
      <c r="CZ255" s="71">
        <v>3.7174748249212</v>
      </c>
      <c r="DB255" s="70">
        <v>253</v>
      </c>
      <c r="DC255" s="70" t="s">
        <v>331</v>
      </c>
      <c r="DD255" s="71">
        <v>0</v>
      </c>
      <c r="DE255" s="71">
        <v>35.646007766666401</v>
      </c>
      <c r="DF255" s="71">
        <v>1.9900456543089999</v>
      </c>
      <c r="DG255" s="71">
        <v>37.636053420975401</v>
      </c>
      <c r="DI255" s="70">
        <v>253</v>
      </c>
      <c r="DJ255" s="70" t="s">
        <v>331</v>
      </c>
      <c r="DK255" s="71">
        <v>0</v>
      </c>
      <c r="DL255" s="71">
        <v>11.135681564174799</v>
      </c>
      <c r="DM255" s="71">
        <v>2.6398927710792899</v>
      </c>
      <c r="DN255" s="71">
        <v>13.775574335253999</v>
      </c>
      <c r="DP255" s="70">
        <v>253</v>
      </c>
      <c r="DQ255" s="70" t="s">
        <v>331</v>
      </c>
      <c r="DR255" s="71">
        <v>0</v>
      </c>
      <c r="DS255" s="71">
        <v>16.2388427375476</v>
      </c>
      <c r="DT255" s="71">
        <v>1.18736535612105</v>
      </c>
      <c r="DU255" s="71">
        <v>17.426208093668698</v>
      </c>
      <c r="DW255" s="70">
        <v>253</v>
      </c>
      <c r="DX255" s="70" t="s">
        <v>331</v>
      </c>
      <c r="DY255" s="71">
        <v>0</v>
      </c>
      <c r="DZ255" s="71">
        <v>12.3368764267538</v>
      </c>
      <c r="EA255" s="71">
        <v>2.07206969420815</v>
      </c>
      <c r="EB255" s="71">
        <v>14.408946120962</v>
      </c>
    </row>
    <row r="256" spans="1:132" x14ac:dyDescent="0.35">
      <c r="A256" s="70">
        <v>254</v>
      </c>
      <c r="B256" s="70" t="s">
        <v>332</v>
      </c>
      <c r="C256" s="71">
        <v>0</v>
      </c>
      <c r="D256" s="71">
        <v>337.81347781502501</v>
      </c>
      <c r="E256" s="71">
        <v>3.45641758248899</v>
      </c>
      <c r="F256" s="71">
        <v>341.26989539751401</v>
      </c>
      <c r="H256" s="70">
        <v>254</v>
      </c>
      <c r="I256" s="70" t="s">
        <v>332</v>
      </c>
      <c r="J256" s="75">
        <v>0</v>
      </c>
      <c r="K256" s="71">
        <v>4010.8805106958398</v>
      </c>
      <c r="L256" s="71">
        <v>62.213164043777397</v>
      </c>
      <c r="M256" s="71">
        <v>4073.0936747396199</v>
      </c>
      <c r="O256" s="70">
        <v>254</v>
      </c>
      <c r="P256" s="70" t="s">
        <v>332</v>
      </c>
      <c r="Q256" s="75">
        <v>0</v>
      </c>
      <c r="R256" s="71">
        <v>583.57962816710199</v>
      </c>
      <c r="S256" s="71">
        <v>116.53222330797</v>
      </c>
      <c r="T256" s="71">
        <v>700.11185147507194</v>
      </c>
      <c r="V256" s="70">
        <v>254</v>
      </c>
      <c r="W256" s="70" t="s">
        <v>332</v>
      </c>
      <c r="X256" s="71">
        <v>0</v>
      </c>
      <c r="Y256" s="71">
        <v>2100.8678630814002</v>
      </c>
      <c r="Z256" s="71">
        <v>39.6490865010799</v>
      </c>
      <c r="AA256" s="71">
        <v>2140.5169495824798</v>
      </c>
      <c r="AC256" s="70">
        <v>254</v>
      </c>
      <c r="AD256" s="70" t="s">
        <v>332</v>
      </c>
      <c r="AE256" s="71">
        <v>0</v>
      </c>
      <c r="AF256" s="71">
        <v>79.869928650287605</v>
      </c>
      <c r="AG256" s="71">
        <v>21.276325886833298</v>
      </c>
      <c r="AH256" s="71">
        <v>101.146254537121</v>
      </c>
      <c r="AJ256" s="70">
        <v>254</v>
      </c>
      <c r="AK256" s="70" t="s">
        <v>332</v>
      </c>
      <c r="AL256" s="71">
        <v>0</v>
      </c>
      <c r="AM256" s="71">
        <v>20.9379140361102</v>
      </c>
      <c r="AN256" s="71">
        <v>0.38055628440693601</v>
      </c>
      <c r="AO256" s="71">
        <v>21.3184703205171</v>
      </c>
      <c r="AQ256" s="70">
        <v>254</v>
      </c>
      <c r="AR256" s="70" t="s">
        <v>332</v>
      </c>
      <c r="AS256" s="71">
        <v>0</v>
      </c>
      <c r="AT256" s="71">
        <v>1.25146937310323</v>
      </c>
      <c r="AU256" s="71">
        <v>0.62191577712246504</v>
      </c>
      <c r="AV256" s="71">
        <v>1.87338515022569</v>
      </c>
      <c r="AX256" s="70">
        <v>254</v>
      </c>
      <c r="AY256" s="70" t="s">
        <v>332</v>
      </c>
      <c r="AZ256" s="71">
        <v>0</v>
      </c>
      <c r="BA256" s="71">
        <v>20.9379140361102</v>
      </c>
      <c r="BB256" s="71">
        <v>0.38055628440693601</v>
      </c>
      <c r="BC256" s="71">
        <v>21.3184703205171</v>
      </c>
      <c r="BE256" s="70">
        <v>254</v>
      </c>
      <c r="BF256" s="70" t="s">
        <v>332</v>
      </c>
      <c r="BG256" s="71">
        <v>0</v>
      </c>
      <c r="BH256" s="71">
        <v>1.25146937310323</v>
      </c>
      <c r="BI256" s="71">
        <v>0.62191577712246504</v>
      </c>
      <c r="BJ256" s="71">
        <v>1.87338515022569</v>
      </c>
      <c r="BL256" s="70">
        <v>254</v>
      </c>
      <c r="BM256" s="70" t="s">
        <v>332</v>
      </c>
      <c r="BN256" s="71">
        <v>0</v>
      </c>
      <c r="BO256" s="71">
        <v>42.6362963446797</v>
      </c>
      <c r="BP256" s="71">
        <v>0.77493443185512001</v>
      </c>
      <c r="BQ256" s="71">
        <v>43.411230776534801</v>
      </c>
      <c r="BS256" s="70">
        <v>254</v>
      </c>
      <c r="BT256" s="70" t="s">
        <v>332</v>
      </c>
      <c r="BU256" s="71">
        <v>0</v>
      </c>
      <c r="BV256" s="71">
        <v>2.7587079902911</v>
      </c>
      <c r="BW256" s="71">
        <v>1.0070523272067</v>
      </c>
      <c r="BX256" s="71">
        <v>3.7657603174977901</v>
      </c>
      <c r="BZ256" s="70">
        <v>254</v>
      </c>
      <c r="CA256" s="70" t="s">
        <v>332</v>
      </c>
      <c r="CB256" s="71">
        <v>0</v>
      </c>
      <c r="CC256" s="71">
        <v>105.83034347643201</v>
      </c>
      <c r="CD256" s="71">
        <v>1.54831679913025</v>
      </c>
      <c r="CE256" s="71">
        <v>107.378660275562</v>
      </c>
      <c r="CG256" s="70">
        <v>254</v>
      </c>
      <c r="CH256" s="70" t="s">
        <v>332</v>
      </c>
      <c r="CI256" s="71">
        <v>0</v>
      </c>
      <c r="CJ256" s="71">
        <v>4.3350077972933203</v>
      </c>
      <c r="CK256" s="71">
        <v>3.1979147038313198</v>
      </c>
      <c r="CL256" s="71">
        <v>7.5329225011246299</v>
      </c>
      <c r="CN256" s="70">
        <v>254</v>
      </c>
      <c r="CO256" s="70" t="s">
        <v>332</v>
      </c>
      <c r="CP256" s="71">
        <v>0</v>
      </c>
      <c r="CQ256" s="71">
        <v>17.6607301650957</v>
      </c>
      <c r="CR256" s="71">
        <v>0.32099194981655099</v>
      </c>
      <c r="CS256" s="71">
        <v>17.981722114912301</v>
      </c>
      <c r="CU256" s="70">
        <v>254</v>
      </c>
      <c r="CV256" s="70" t="s">
        <v>332</v>
      </c>
      <c r="CW256" s="71">
        <v>0</v>
      </c>
      <c r="CX256" s="71">
        <v>1.03005672369923</v>
      </c>
      <c r="CY256" s="71">
        <v>0.53299279829320301</v>
      </c>
      <c r="CZ256" s="71">
        <v>1.5630495219924301</v>
      </c>
      <c r="DB256" s="70">
        <v>254</v>
      </c>
      <c r="DC256" s="70" t="s">
        <v>332</v>
      </c>
      <c r="DD256" s="71">
        <v>0</v>
      </c>
      <c r="DE256" s="71">
        <v>173.18086866386</v>
      </c>
      <c r="DF256" s="71">
        <v>1.4641901427183199</v>
      </c>
      <c r="DG256" s="71">
        <v>174.64505880657899</v>
      </c>
      <c r="DI256" s="70">
        <v>254</v>
      </c>
      <c r="DJ256" s="70" t="s">
        <v>332</v>
      </c>
      <c r="DK256" s="71">
        <v>0</v>
      </c>
      <c r="DL256" s="71">
        <v>3.8542590674763302</v>
      </c>
      <c r="DM256" s="71">
        <v>1.9446739373421</v>
      </c>
      <c r="DN256" s="71">
        <v>5.79893300481843</v>
      </c>
      <c r="DP256" s="70">
        <v>254</v>
      </c>
      <c r="DQ256" s="70" t="s">
        <v>332</v>
      </c>
      <c r="DR256" s="71">
        <v>0</v>
      </c>
      <c r="DS256" s="71">
        <v>48.124610148113398</v>
      </c>
      <c r="DT256" s="71">
        <v>0.87468707698929804</v>
      </c>
      <c r="DU256" s="71">
        <v>48.999297225102701</v>
      </c>
      <c r="DW256" s="70">
        <v>254</v>
      </c>
      <c r="DX256" s="70" t="s">
        <v>332</v>
      </c>
      <c r="DY256" s="71">
        <v>0</v>
      </c>
      <c r="DZ256" s="71">
        <v>16.3918452393014</v>
      </c>
      <c r="EA256" s="71">
        <v>1.5268230134868599</v>
      </c>
      <c r="EB256" s="71">
        <v>17.918668252788301</v>
      </c>
    </row>
    <row r="257" spans="1:132" x14ac:dyDescent="0.35">
      <c r="A257" s="70">
        <v>255</v>
      </c>
      <c r="B257" s="70" t="s">
        <v>333</v>
      </c>
      <c r="C257" s="71">
        <v>0</v>
      </c>
      <c r="D257" s="71">
        <v>0</v>
      </c>
      <c r="E257" s="71">
        <v>0</v>
      </c>
      <c r="F257" s="71">
        <v>0</v>
      </c>
      <c r="H257" s="70">
        <v>255</v>
      </c>
      <c r="I257" s="70" t="s">
        <v>333</v>
      </c>
      <c r="J257" s="75">
        <v>0</v>
      </c>
      <c r="K257" s="71">
        <v>0</v>
      </c>
      <c r="L257" s="71">
        <v>0</v>
      </c>
      <c r="M257" s="71">
        <v>0</v>
      </c>
      <c r="O257" s="70">
        <v>255</v>
      </c>
      <c r="P257" s="70" t="s">
        <v>333</v>
      </c>
      <c r="Q257" s="75">
        <v>0</v>
      </c>
      <c r="R257" s="71">
        <v>0</v>
      </c>
      <c r="S257" s="71">
        <v>0</v>
      </c>
      <c r="T257" s="71">
        <v>0</v>
      </c>
      <c r="V257" s="70">
        <v>255</v>
      </c>
      <c r="W257" s="70" t="s">
        <v>333</v>
      </c>
      <c r="X257" s="71">
        <v>0</v>
      </c>
      <c r="Y257" s="71">
        <v>0</v>
      </c>
      <c r="Z257" s="71">
        <v>0</v>
      </c>
      <c r="AA257" s="71">
        <v>0</v>
      </c>
      <c r="AC257" s="70">
        <v>255</v>
      </c>
      <c r="AD257" s="70" t="s">
        <v>333</v>
      </c>
      <c r="AE257" s="71">
        <v>0</v>
      </c>
      <c r="AF257" s="71">
        <v>0</v>
      </c>
      <c r="AG257" s="71">
        <v>0</v>
      </c>
      <c r="AH257" s="71">
        <v>0</v>
      </c>
      <c r="AJ257" s="70">
        <v>255</v>
      </c>
      <c r="AK257" s="70" t="s">
        <v>333</v>
      </c>
      <c r="AL257" s="71">
        <v>0</v>
      </c>
      <c r="AM257" s="71">
        <v>0</v>
      </c>
      <c r="AN257" s="71">
        <v>0</v>
      </c>
      <c r="AO257" s="71">
        <v>0</v>
      </c>
      <c r="AQ257" s="70">
        <v>255</v>
      </c>
      <c r="AR257" s="70" t="s">
        <v>333</v>
      </c>
      <c r="AS257" s="71">
        <v>0</v>
      </c>
      <c r="AT257" s="71">
        <v>0</v>
      </c>
      <c r="AU257" s="71">
        <v>0</v>
      </c>
      <c r="AV257" s="71">
        <v>0</v>
      </c>
      <c r="AX257" s="70">
        <v>255</v>
      </c>
      <c r="AY257" s="70" t="s">
        <v>333</v>
      </c>
      <c r="AZ257" s="71">
        <v>0</v>
      </c>
      <c r="BA257" s="71">
        <v>0</v>
      </c>
      <c r="BB257" s="71">
        <v>0</v>
      </c>
      <c r="BC257" s="71">
        <v>0</v>
      </c>
      <c r="BE257" s="70">
        <v>255</v>
      </c>
      <c r="BF257" s="70" t="s">
        <v>333</v>
      </c>
      <c r="BG257" s="71">
        <v>0</v>
      </c>
      <c r="BH257" s="71">
        <v>0</v>
      </c>
      <c r="BI257" s="71">
        <v>0</v>
      </c>
      <c r="BJ257" s="71">
        <v>0</v>
      </c>
      <c r="BL257" s="70">
        <v>255</v>
      </c>
      <c r="BM257" s="70" t="s">
        <v>333</v>
      </c>
      <c r="BN257" s="71">
        <v>0</v>
      </c>
      <c r="BO257" s="71">
        <v>0</v>
      </c>
      <c r="BP257" s="71">
        <v>0</v>
      </c>
      <c r="BQ257" s="71">
        <v>0</v>
      </c>
      <c r="BS257" s="70">
        <v>255</v>
      </c>
      <c r="BT257" s="70" t="s">
        <v>333</v>
      </c>
      <c r="BU257" s="71">
        <v>0</v>
      </c>
      <c r="BV257" s="71">
        <v>0</v>
      </c>
      <c r="BW257" s="71">
        <v>0</v>
      </c>
      <c r="BX257" s="71">
        <v>0</v>
      </c>
      <c r="BZ257" s="70">
        <v>255</v>
      </c>
      <c r="CA257" s="70" t="s">
        <v>333</v>
      </c>
      <c r="CB257" s="71">
        <v>0</v>
      </c>
      <c r="CC257" s="71">
        <v>0</v>
      </c>
      <c r="CD257" s="71">
        <v>0</v>
      </c>
      <c r="CE257" s="71">
        <v>0</v>
      </c>
      <c r="CG257" s="70">
        <v>255</v>
      </c>
      <c r="CH257" s="70" t="s">
        <v>333</v>
      </c>
      <c r="CI257" s="71">
        <v>0</v>
      </c>
      <c r="CJ257" s="71">
        <v>0</v>
      </c>
      <c r="CK257" s="71">
        <v>0</v>
      </c>
      <c r="CL257" s="71">
        <v>0</v>
      </c>
      <c r="CN257" s="70">
        <v>255</v>
      </c>
      <c r="CO257" s="70" t="s">
        <v>333</v>
      </c>
      <c r="CP257" s="71">
        <v>0</v>
      </c>
      <c r="CQ257" s="71">
        <v>0</v>
      </c>
      <c r="CR257" s="71">
        <v>0</v>
      </c>
      <c r="CS257" s="71">
        <v>0</v>
      </c>
      <c r="CU257" s="70">
        <v>255</v>
      </c>
      <c r="CV257" s="70" t="s">
        <v>333</v>
      </c>
      <c r="CW257" s="71">
        <v>0</v>
      </c>
      <c r="CX257" s="71">
        <v>0</v>
      </c>
      <c r="CY257" s="71">
        <v>0</v>
      </c>
      <c r="CZ257" s="71">
        <v>0</v>
      </c>
      <c r="DB257" s="70">
        <v>255</v>
      </c>
      <c r="DC257" s="70" t="s">
        <v>333</v>
      </c>
      <c r="DD257" s="71">
        <v>0</v>
      </c>
      <c r="DE257" s="71">
        <v>0</v>
      </c>
      <c r="DF257" s="71">
        <v>0</v>
      </c>
      <c r="DG257" s="71">
        <v>0</v>
      </c>
      <c r="DI257" s="70">
        <v>255</v>
      </c>
      <c r="DJ257" s="70" t="s">
        <v>333</v>
      </c>
      <c r="DK257" s="71">
        <v>0</v>
      </c>
      <c r="DL257" s="71">
        <v>0</v>
      </c>
      <c r="DM257" s="71">
        <v>0</v>
      </c>
      <c r="DN257" s="71">
        <v>0</v>
      </c>
      <c r="DP257" s="70">
        <v>255</v>
      </c>
      <c r="DQ257" s="70" t="s">
        <v>333</v>
      </c>
      <c r="DR257" s="71">
        <v>0</v>
      </c>
      <c r="DS257" s="71">
        <v>0</v>
      </c>
      <c r="DT257" s="71">
        <v>0</v>
      </c>
      <c r="DU257" s="71">
        <v>0</v>
      </c>
      <c r="DW257" s="70">
        <v>255</v>
      </c>
      <c r="DX257" s="70" t="s">
        <v>333</v>
      </c>
      <c r="DY257" s="71">
        <v>0</v>
      </c>
      <c r="DZ257" s="71">
        <v>0</v>
      </c>
      <c r="EA257" s="71">
        <v>0</v>
      </c>
      <c r="EB257" s="71">
        <v>0</v>
      </c>
    </row>
    <row r="258" spans="1:132" x14ac:dyDescent="0.35">
      <c r="A258" s="70">
        <v>256</v>
      </c>
      <c r="B258" s="70" t="s">
        <v>334</v>
      </c>
      <c r="C258" s="71">
        <v>0</v>
      </c>
      <c r="D258" s="71">
        <v>0</v>
      </c>
      <c r="E258" s="71">
        <v>0</v>
      </c>
      <c r="F258" s="71">
        <v>0</v>
      </c>
      <c r="H258" s="70">
        <v>256</v>
      </c>
      <c r="I258" s="70" t="s">
        <v>334</v>
      </c>
      <c r="J258" s="75">
        <v>0</v>
      </c>
      <c r="K258" s="71">
        <v>0</v>
      </c>
      <c r="L258" s="71">
        <v>0</v>
      </c>
      <c r="M258" s="71">
        <v>0</v>
      </c>
      <c r="O258" s="70">
        <v>256</v>
      </c>
      <c r="P258" s="70" t="s">
        <v>334</v>
      </c>
      <c r="Q258" s="75">
        <v>0</v>
      </c>
      <c r="R258" s="71">
        <v>0</v>
      </c>
      <c r="S258" s="71">
        <v>0</v>
      </c>
      <c r="T258" s="71">
        <v>0</v>
      </c>
      <c r="V258" s="70">
        <v>256</v>
      </c>
      <c r="W258" s="70" t="s">
        <v>334</v>
      </c>
      <c r="X258" s="71">
        <v>0</v>
      </c>
      <c r="Y258" s="71">
        <v>0</v>
      </c>
      <c r="Z258" s="71">
        <v>0</v>
      </c>
      <c r="AA258" s="71">
        <v>0</v>
      </c>
      <c r="AC258" s="70">
        <v>256</v>
      </c>
      <c r="AD258" s="70" t="s">
        <v>334</v>
      </c>
      <c r="AE258" s="71">
        <v>0</v>
      </c>
      <c r="AF258" s="71">
        <v>0</v>
      </c>
      <c r="AG258" s="71">
        <v>0</v>
      </c>
      <c r="AH258" s="71">
        <v>0</v>
      </c>
      <c r="AJ258" s="70">
        <v>256</v>
      </c>
      <c r="AK258" s="70" t="s">
        <v>334</v>
      </c>
      <c r="AL258" s="71">
        <v>0</v>
      </c>
      <c r="AM258" s="71">
        <v>0</v>
      </c>
      <c r="AN258" s="71">
        <v>0</v>
      </c>
      <c r="AO258" s="71">
        <v>0</v>
      </c>
      <c r="AQ258" s="70">
        <v>256</v>
      </c>
      <c r="AR258" s="70" t="s">
        <v>334</v>
      </c>
      <c r="AS258" s="71">
        <v>0</v>
      </c>
      <c r="AT258" s="71">
        <v>0</v>
      </c>
      <c r="AU258" s="71">
        <v>0</v>
      </c>
      <c r="AV258" s="71">
        <v>0</v>
      </c>
      <c r="AX258" s="70">
        <v>256</v>
      </c>
      <c r="AY258" s="70" t="s">
        <v>334</v>
      </c>
      <c r="AZ258" s="71">
        <v>0</v>
      </c>
      <c r="BA258" s="71">
        <v>0</v>
      </c>
      <c r="BB258" s="71">
        <v>0</v>
      </c>
      <c r="BC258" s="71">
        <v>0</v>
      </c>
      <c r="BE258" s="70">
        <v>256</v>
      </c>
      <c r="BF258" s="70" t="s">
        <v>334</v>
      </c>
      <c r="BG258" s="71">
        <v>0</v>
      </c>
      <c r="BH258" s="71">
        <v>0</v>
      </c>
      <c r="BI258" s="71">
        <v>0</v>
      </c>
      <c r="BJ258" s="71">
        <v>0</v>
      </c>
      <c r="BL258" s="70">
        <v>256</v>
      </c>
      <c r="BM258" s="70" t="s">
        <v>334</v>
      </c>
      <c r="BN258" s="71">
        <v>0</v>
      </c>
      <c r="BO258" s="71">
        <v>0</v>
      </c>
      <c r="BP258" s="71">
        <v>0</v>
      </c>
      <c r="BQ258" s="71">
        <v>0</v>
      </c>
      <c r="BS258" s="70">
        <v>256</v>
      </c>
      <c r="BT258" s="70" t="s">
        <v>334</v>
      </c>
      <c r="BU258" s="71">
        <v>0</v>
      </c>
      <c r="BV258" s="71">
        <v>0</v>
      </c>
      <c r="BW258" s="71">
        <v>0</v>
      </c>
      <c r="BX258" s="71">
        <v>0</v>
      </c>
      <c r="BZ258" s="70">
        <v>256</v>
      </c>
      <c r="CA258" s="70" t="s">
        <v>334</v>
      </c>
      <c r="CB258" s="71">
        <v>0</v>
      </c>
      <c r="CC258" s="71">
        <v>0</v>
      </c>
      <c r="CD258" s="71">
        <v>0</v>
      </c>
      <c r="CE258" s="71">
        <v>0</v>
      </c>
      <c r="CG258" s="70">
        <v>256</v>
      </c>
      <c r="CH258" s="70" t="s">
        <v>334</v>
      </c>
      <c r="CI258" s="71">
        <v>0</v>
      </c>
      <c r="CJ258" s="71">
        <v>0</v>
      </c>
      <c r="CK258" s="71">
        <v>0</v>
      </c>
      <c r="CL258" s="71">
        <v>0</v>
      </c>
      <c r="CN258" s="70">
        <v>256</v>
      </c>
      <c r="CO258" s="70" t="s">
        <v>334</v>
      </c>
      <c r="CP258" s="71">
        <v>0</v>
      </c>
      <c r="CQ258" s="71">
        <v>0</v>
      </c>
      <c r="CR258" s="71">
        <v>0</v>
      </c>
      <c r="CS258" s="71">
        <v>0</v>
      </c>
      <c r="CU258" s="70">
        <v>256</v>
      </c>
      <c r="CV258" s="70" t="s">
        <v>334</v>
      </c>
      <c r="CW258" s="71">
        <v>0</v>
      </c>
      <c r="CX258" s="71">
        <v>0</v>
      </c>
      <c r="CY258" s="71">
        <v>0</v>
      </c>
      <c r="CZ258" s="71">
        <v>0</v>
      </c>
      <c r="DB258" s="70">
        <v>256</v>
      </c>
      <c r="DC258" s="70" t="s">
        <v>334</v>
      </c>
      <c r="DD258" s="71">
        <v>0</v>
      </c>
      <c r="DE258" s="71">
        <v>0</v>
      </c>
      <c r="DF258" s="71">
        <v>0</v>
      </c>
      <c r="DG258" s="71">
        <v>0</v>
      </c>
      <c r="DI258" s="70">
        <v>256</v>
      </c>
      <c r="DJ258" s="70" t="s">
        <v>334</v>
      </c>
      <c r="DK258" s="71">
        <v>0</v>
      </c>
      <c r="DL258" s="71">
        <v>0</v>
      </c>
      <c r="DM258" s="71">
        <v>0</v>
      </c>
      <c r="DN258" s="71">
        <v>0</v>
      </c>
      <c r="DP258" s="70">
        <v>256</v>
      </c>
      <c r="DQ258" s="70" t="s">
        <v>334</v>
      </c>
      <c r="DR258" s="71">
        <v>0</v>
      </c>
      <c r="DS258" s="71">
        <v>0</v>
      </c>
      <c r="DT258" s="71">
        <v>0</v>
      </c>
      <c r="DU258" s="71">
        <v>0</v>
      </c>
      <c r="DW258" s="70">
        <v>256</v>
      </c>
      <c r="DX258" s="70" t="s">
        <v>334</v>
      </c>
      <c r="DY258" s="71">
        <v>0</v>
      </c>
      <c r="DZ258" s="71">
        <v>0</v>
      </c>
      <c r="EA258" s="71">
        <v>0</v>
      </c>
      <c r="EB258" s="71">
        <v>0</v>
      </c>
    </row>
    <row r="259" spans="1:132" x14ac:dyDescent="0.35">
      <c r="A259" s="70">
        <v>257</v>
      </c>
      <c r="B259" s="70" t="s">
        <v>335</v>
      </c>
      <c r="C259" s="71">
        <v>0</v>
      </c>
      <c r="D259" s="71">
        <v>0</v>
      </c>
      <c r="E259" s="71">
        <v>0</v>
      </c>
      <c r="F259" s="71">
        <v>0</v>
      </c>
      <c r="H259" s="70">
        <v>257</v>
      </c>
      <c r="I259" s="70" t="s">
        <v>335</v>
      </c>
      <c r="J259" s="75">
        <v>0</v>
      </c>
      <c r="K259" s="71">
        <v>0</v>
      </c>
      <c r="L259" s="71">
        <v>0</v>
      </c>
      <c r="M259" s="71">
        <v>0</v>
      </c>
      <c r="O259" s="70">
        <v>257</v>
      </c>
      <c r="P259" s="70" t="s">
        <v>335</v>
      </c>
      <c r="Q259" s="75">
        <v>0</v>
      </c>
      <c r="R259" s="71">
        <v>0</v>
      </c>
      <c r="S259" s="71">
        <v>0</v>
      </c>
      <c r="T259" s="71">
        <v>0</v>
      </c>
      <c r="V259" s="70">
        <v>257</v>
      </c>
      <c r="W259" s="70" t="s">
        <v>335</v>
      </c>
      <c r="X259" s="71">
        <v>0</v>
      </c>
      <c r="Y259" s="71">
        <v>0</v>
      </c>
      <c r="Z259" s="71">
        <v>0</v>
      </c>
      <c r="AA259" s="71">
        <v>0</v>
      </c>
      <c r="AC259" s="70">
        <v>257</v>
      </c>
      <c r="AD259" s="70" t="s">
        <v>335</v>
      </c>
      <c r="AE259" s="71">
        <v>0</v>
      </c>
      <c r="AF259" s="71">
        <v>0</v>
      </c>
      <c r="AG259" s="71">
        <v>0</v>
      </c>
      <c r="AH259" s="71">
        <v>0</v>
      </c>
      <c r="AJ259" s="70">
        <v>257</v>
      </c>
      <c r="AK259" s="70" t="s">
        <v>335</v>
      </c>
      <c r="AL259" s="71">
        <v>0</v>
      </c>
      <c r="AM259" s="71">
        <v>0</v>
      </c>
      <c r="AN259" s="71">
        <v>0</v>
      </c>
      <c r="AO259" s="71">
        <v>0</v>
      </c>
      <c r="AQ259" s="70">
        <v>257</v>
      </c>
      <c r="AR259" s="70" t="s">
        <v>335</v>
      </c>
      <c r="AS259" s="71">
        <v>0</v>
      </c>
      <c r="AT259" s="71">
        <v>0</v>
      </c>
      <c r="AU259" s="71">
        <v>0</v>
      </c>
      <c r="AV259" s="71">
        <v>0</v>
      </c>
      <c r="AX259" s="70">
        <v>257</v>
      </c>
      <c r="AY259" s="70" t="s">
        <v>335</v>
      </c>
      <c r="AZ259" s="71">
        <v>0</v>
      </c>
      <c r="BA259" s="71">
        <v>0</v>
      </c>
      <c r="BB259" s="71">
        <v>0</v>
      </c>
      <c r="BC259" s="71">
        <v>0</v>
      </c>
      <c r="BE259" s="70">
        <v>257</v>
      </c>
      <c r="BF259" s="70" t="s">
        <v>335</v>
      </c>
      <c r="BG259" s="71">
        <v>0</v>
      </c>
      <c r="BH259" s="71">
        <v>0</v>
      </c>
      <c r="BI259" s="71">
        <v>0</v>
      </c>
      <c r="BJ259" s="71">
        <v>0</v>
      </c>
      <c r="BL259" s="70">
        <v>257</v>
      </c>
      <c r="BM259" s="70" t="s">
        <v>335</v>
      </c>
      <c r="BN259" s="71">
        <v>0</v>
      </c>
      <c r="BO259" s="71">
        <v>0</v>
      </c>
      <c r="BP259" s="71">
        <v>0</v>
      </c>
      <c r="BQ259" s="71">
        <v>0</v>
      </c>
      <c r="BS259" s="70">
        <v>257</v>
      </c>
      <c r="BT259" s="70" t="s">
        <v>335</v>
      </c>
      <c r="BU259" s="71">
        <v>0</v>
      </c>
      <c r="BV259" s="71">
        <v>0</v>
      </c>
      <c r="BW259" s="71">
        <v>0</v>
      </c>
      <c r="BX259" s="71">
        <v>0</v>
      </c>
      <c r="BZ259" s="70">
        <v>257</v>
      </c>
      <c r="CA259" s="70" t="s">
        <v>335</v>
      </c>
      <c r="CB259" s="71">
        <v>0</v>
      </c>
      <c r="CC259" s="71">
        <v>0</v>
      </c>
      <c r="CD259" s="71">
        <v>0</v>
      </c>
      <c r="CE259" s="71">
        <v>0</v>
      </c>
      <c r="CG259" s="70">
        <v>257</v>
      </c>
      <c r="CH259" s="70" t="s">
        <v>335</v>
      </c>
      <c r="CI259" s="71">
        <v>0</v>
      </c>
      <c r="CJ259" s="71">
        <v>0</v>
      </c>
      <c r="CK259" s="71">
        <v>0</v>
      </c>
      <c r="CL259" s="71">
        <v>0</v>
      </c>
      <c r="CN259" s="70">
        <v>257</v>
      </c>
      <c r="CO259" s="70" t="s">
        <v>335</v>
      </c>
      <c r="CP259" s="71">
        <v>0</v>
      </c>
      <c r="CQ259" s="71">
        <v>0</v>
      </c>
      <c r="CR259" s="71">
        <v>0</v>
      </c>
      <c r="CS259" s="71">
        <v>0</v>
      </c>
      <c r="CU259" s="70">
        <v>257</v>
      </c>
      <c r="CV259" s="70" t="s">
        <v>335</v>
      </c>
      <c r="CW259" s="71">
        <v>0</v>
      </c>
      <c r="CX259" s="71">
        <v>0</v>
      </c>
      <c r="CY259" s="71">
        <v>0</v>
      </c>
      <c r="CZ259" s="71">
        <v>0</v>
      </c>
      <c r="DB259" s="70">
        <v>257</v>
      </c>
      <c r="DC259" s="70" t="s">
        <v>335</v>
      </c>
      <c r="DD259" s="71">
        <v>0</v>
      </c>
      <c r="DE259" s="71">
        <v>0</v>
      </c>
      <c r="DF259" s="71">
        <v>0</v>
      </c>
      <c r="DG259" s="71">
        <v>0</v>
      </c>
      <c r="DI259" s="70">
        <v>257</v>
      </c>
      <c r="DJ259" s="70" t="s">
        <v>335</v>
      </c>
      <c r="DK259" s="71">
        <v>0</v>
      </c>
      <c r="DL259" s="71">
        <v>0</v>
      </c>
      <c r="DM259" s="71">
        <v>0</v>
      </c>
      <c r="DN259" s="71">
        <v>0</v>
      </c>
      <c r="DP259" s="70">
        <v>257</v>
      </c>
      <c r="DQ259" s="70" t="s">
        <v>335</v>
      </c>
      <c r="DR259" s="71">
        <v>0</v>
      </c>
      <c r="DS259" s="71">
        <v>0</v>
      </c>
      <c r="DT259" s="71">
        <v>0</v>
      </c>
      <c r="DU259" s="71">
        <v>0</v>
      </c>
      <c r="DW259" s="70">
        <v>257</v>
      </c>
      <c r="DX259" s="70" t="s">
        <v>335</v>
      </c>
      <c r="DY259" s="71">
        <v>0</v>
      </c>
      <c r="DZ259" s="71">
        <v>0</v>
      </c>
      <c r="EA259" s="71">
        <v>0</v>
      </c>
      <c r="EB259" s="71">
        <v>0</v>
      </c>
    </row>
    <row r="260" spans="1:132" x14ac:dyDescent="0.35">
      <c r="A260" s="70">
        <v>258</v>
      </c>
      <c r="B260" s="70" t="s">
        <v>336</v>
      </c>
      <c r="C260" s="71">
        <v>0</v>
      </c>
      <c r="D260" s="71">
        <v>0</v>
      </c>
      <c r="E260" s="71">
        <v>0</v>
      </c>
      <c r="F260" s="71">
        <v>0</v>
      </c>
      <c r="H260" s="70">
        <v>258</v>
      </c>
      <c r="I260" s="70" t="s">
        <v>336</v>
      </c>
      <c r="J260" s="75">
        <v>0</v>
      </c>
      <c r="K260" s="71">
        <v>0</v>
      </c>
      <c r="L260" s="71">
        <v>0</v>
      </c>
      <c r="M260" s="71">
        <v>0</v>
      </c>
      <c r="O260" s="70">
        <v>258</v>
      </c>
      <c r="P260" s="70" t="s">
        <v>336</v>
      </c>
      <c r="Q260" s="75">
        <v>0</v>
      </c>
      <c r="R260" s="71">
        <v>0</v>
      </c>
      <c r="S260" s="71">
        <v>0</v>
      </c>
      <c r="T260" s="71">
        <v>0</v>
      </c>
      <c r="V260" s="70">
        <v>258</v>
      </c>
      <c r="W260" s="70" t="s">
        <v>336</v>
      </c>
      <c r="X260" s="71">
        <v>0</v>
      </c>
      <c r="Y260" s="71">
        <v>0</v>
      </c>
      <c r="Z260" s="71">
        <v>0</v>
      </c>
      <c r="AA260" s="71">
        <v>0</v>
      </c>
      <c r="AC260" s="70">
        <v>258</v>
      </c>
      <c r="AD260" s="70" t="s">
        <v>336</v>
      </c>
      <c r="AE260" s="71">
        <v>0</v>
      </c>
      <c r="AF260" s="71">
        <v>0</v>
      </c>
      <c r="AG260" s="71">
        <v>0</v>
      </c>
      <c r="AH260" s="71">
        <v>0</v>
      </c>
      <c r="AJ260" s="70">
        <v>258</v>
      </c>
      <c r="AK260" s="70" t="s">
        <v>336</v>
      </c>
      <c r="AL260" s="71">
        <v>0</v>
      </c>
      <c r="AM260" s="71">
        <v>0</v>
      </c>
      <c r="AN260" s="71">
        <v>0</v>
      </c>
      <c r="AO260" s="71">
        <v>0</v>
      </c>
      <c r="AQ260" s="70">
        <v>258</v>
      </c>
      <c r="AR260" s="70" t="s">
        <v>336</v>
      </c>
      <c r="AS260" s="71">
        <v>0</v>
      </c>
      <c r="AT260" s="71">
        <v>0</v>
      </c>
      <c r="AU260" s="71">
        <v>0</v>
      </c>
      <c r="AV260" s="71">
        <v>0</v>
      </c>
      <c r="AX260" s="70">
        <v>258</v>
      </c>
      <c r="AY260" s="70" t="s">
        <v>336</v>
      </c>
      <c r="AZ260" s="71">
        <v>0</v>
      </c>
      <c r="BA260" s="71">
        <v>0</v>
      </c>
      <c r="BB260" s="71">
        <v>0</v>
      </c>
      <c r="BC260" s="71">
        <v>0</v>
      </c>
      <c r="BE260" s="70">
        <v>258</v>
      </c>
      <c r="BF260" s="70" t="s">
        <v>336</v>
      </c>
      <c r="BG260" s="71">
        <v>0</v>
      </c>
      <c r="BH260" s="71">
        <v>0</v>
      </c>
      <c r="BI260" s="71">
        <v>0</v>
      </c>
      <c r="BJ260" s="71">
        <v>0</v>
      </c>
      <c r="BL260" s="70">
        <v>258</v>
      </c>
      <c r="BM260" s="70" t="s">
        <v>336</v>
      </c>
      <c r="BN260" s="71">
        <v>0</v>
      </c>
      <c r="BO260" s="71">
        <v>0</v>
      </c>
      <c r="BP260" s="71">
        <v>0</v>
      </c>
      <c r="BQ260" s="71">
        <v>0</v>
      </c>
      <c r="BS260" s="70">
        <v>258</v>
      </c>
      <c r="BT260" s="70" t="s">
        <v>336</v>
      </c>
      <c r="BU260" s="71">
        <v>0</v>
      </c>
      <c r="BV260" s="71">
        <v>0</v>
      </c>
      <c r="BW260" s="71">
        <v>0</v>
      </c>
      <c r="BX260" s="71">
        <v>0</v>
      </c>
      <c r="BZ260" s="70">
        <v>258</v>
      </c>
      <c r="CA260" s="70" t="s">
        <v>336</v>
      </c>
      <c r="CB260" s="71">
        <v>0</v>
      </c>
      <c r="CC260" s="71">
        <v>0</v>
      </c>
      <c r="CD260" s="71">
        <v>0</v>
      </c>
      <c r="CE260" s="71">
        <v>0</v>
      </c>
      <c r="CG260" s="70">
        <v>258</v>
      </c>
      <c r="CH260" s="70" t="s">
        <v>336</v>
      </c>
      <c r="CI260" s="71">
        <v>0</v>
      </c>
      <c r="CJ260" s="71">
        <v>0</v>
      </c>
      <c r="CK260" s="71">
        <v>0</v>
      </c>
      <c r="CL260" s="71">
        <v>0</v>
      </c>
      <c r="CN260" s="70">
        <v>258</v>
      </c>
      <c r="CO260" s="70" t="s">
        <v>336</v>
      </c>
      <c r="CP260" s="71">
        <v>0</v>
      </c>
      <c r="CQ260" s="71">
        <v>0</v>
      </c>
      <c r="CR260" s="71">
        <v>0</v>
      </c>
      <c r="CS260" s="71">
        <v>0</v>
      </c>
      <c r="CU260" s="70">
        <v>258</v>
      </c>
      <c r="CV260" s="70" t="s">
        <v>336</v>
      </c>
      <c r="CW260" s="71">
        <v>0</v>
      </c>
      <c r="CX260" s="71">
        <v>0</v>
      </c>
      <c r="CY260" s="71">
        <v>0</v>
      </c>
      <c r="CZ260" s="71">
        <v>0</v>
      </c>
      <c r="DB260" s="70">
        <v>258</v>
      </c>
      <c r="DC260" s="70" t="s">
        <v>336</v>
      </c>
      <c r="DD260" s="71">
        <v>0</v>
      </c>
      <c r="DE260" s="71">
        <v>0</v>
      </c>
      <c r="DF260" s="71">
        <v>0</v>
      </c>
      <c r="DG260" s="71">
        <v>0</v>
      </c>
      <c r="DI260" s="70">
        <v>258</v>
      </c>
      <c r="DJ260" s="70" t="s">
        <v>336</v>
      </c>
      <c r="DK260" s="71">
        <v>0</v>
      </c>
      <c r="DL260" s="71">
        <v>0</v>
      </c>
      <c r="DM260" s="71">
        <v>0</v>
      </c>
      <c r="DN260" s="71">
        <v>0</v>
      </c>
      <c r="DP260" s="70">
        <v>258</v>
      </c>
      <c r="DQ260" s="70" t="s">
        <v>336</v>
      </c>
      <c r="DR260" s="71">
        <v>0</v>
      </c>
      <c r="DS260" s="71">
        <v>0</v>
      </c>
      <c r="DT260" s="71">
        <v>0</v>
      </c>
      <c r="DU260" s="71">
        <v>0</v>
      </c>
      <c r="DW260" s="70">
        <v>258</v>
      </c>
      <c r="DX260" s="70" t="s">
        <v>336</v>
      </c>
      <c r="DY260" s="71">
        <v>0</v>
      </c>
      <c r="DZ260" s="71">
        <v>0</v>
      </c>
      <c r="EA260" s="71">
        <v>0</v>
      </c>
      <c r="EB260" s="71">
        <v>0</v>
      </c>
    </row>
    <row r="261" spans="1:132" x14ac:dyDescent="0.35">
      <c r="A261" s="70">
        <v>259</v>
      </c>
      <c r="B261" s="70" t="s">
        <v>337</v>
      </c>
      <c r="C261" s="71">
        <v>0</v>
      </c>
      <c r="D261" s="71">
        <v>0</v>
      </c>
      <c r="E261" s="71">
        <v>0</v>
      </c>
      <c r="F261" s="71">
        <v>0</v>
      </c>
      <c r="H261" s="70">
        <v>259</v>
      </c>
      <c r="I261" s="70" t="s">
        <v>337</v>
      </c>
      <c r="J261" s="75">
        <v>0</v>
      </c>
      <c r="K261" s="71">
        <v>0</v>
      </c>
      <c r="L261" s="71">
        <v>0</v>
      </c>
      <c r="M261" s="71">
        <v>0</v>
      </c>
      <c r="O261" s="70">
        <v>259</v>
      </c>
      <c r="P261" s="70" t="s">
        <v>337</v>
      </c>
      <c r="Q261" s="75">
        <v>0</v>
      </c>
      <c r="R261" s="71">
        <v>0</v>
      </c>
      <c r="S261" s="71">
        <v>0</v>
      </c>
      <c r="T261" s="71">
        <v>0</v>
      </c>
      <c r="V261" s="70">
        <v>259</v>
      </c>
      <c r="W261" s="70" t="s">
        <v>337</v>
      </c>
      <c r="X261" s="71">
        <v>0</v>
      </c>
      <c r="Y261" s="71">
        <v>0</v>
      </c>
      <c r="Z261" s="71">
        <v>0</v>
      </c>
      <c r="AA261" s="71">
        <v>0</v>
      </c>
      <c r="AC261" s="70">
        <v>259</v>
      </c>
      <c r="AD261" s="70" t="s">
        <v>337</v>
      </c>
      <c r="AE261" s="71">
        <v>0</v>
      </c>
      <c r="AF261" s="71">
        <v>0</v>
      </c>
      <c r="AG261" s="71">
        <v>0</v>
      </c>
      <c r="AH261" s="71">
        <v>0</v>
      </c>
      <c r="AJ261" s="70">
        <v>259</v>
      </c>
      <c r="AK261" s="70" t="s">
        <v>337</v>
      </c>
      <c r="AL261" s="71">
        <v>0</v>
      </c>
      <c r="AM261" s="71">
        <v>0</v>
      </c>
      <c r="AN261" s="71">
        <v>0</v>
      </c>
      <c r="AO261" s="71">
        <v>0</v>
      </c>
      <c r="AQ261" s="70">
        <v>259</v>
      </c>
      <c r="AR261" s="70" t="s">
        <v>337</v>
      </c>
      <c r="AS261" s="71">
        <v>0</v>
      </c>
      <c r="AT261" s="71">
        <v>0</v>
      </c>
      <c r="AU261" s="71">
        <v>0</v>
      </c>
      <c r="AV261" s="71">
        <v>0</v>
      </c>
      <c r="AX261" s="70">
        <v>259</v>
      </c>
      <c r="AY261" s="70" t="s">
        <v>337</v>
      </c>
      <c r="AZ261" s="71">
        <v>0</v>
      </c>
      <c r="BA261" s="71">
        <v>0</v>
      </c>
      <c r="BB261" s="71">
        <v>0</v>
      </c>
      <c r="BC261" s="71">
        <v>0</v>
      </c>
      <c r="BE261" s="70">
        <v>259</v>
      </c>
      <c r="BF261" s="70" t="s">
        <v>337</v>
      </c>
      <c r="BG261" s="71">
        <v>0</v>
      </c>
      <c r="BH261" s="71">
        <v>0</v>
      </c>
      <c r="BI261" s="71">
        <v>0</v>
      </c>
      <c r="BJ261" s="71">
        <v>0</v>
      </c>
      <c r="BL261" s="70">
        <v>259</v>
      </c>
      <c r="BM261" s="70" t="s">
        <v>337</v>
      </c>
      <c r="BN261" s="71">
        <v>0</v>
      </c>
      <c r="BO261" s="71">
        <v>0</v>
      </c>
      <c r="BP261" s="71">
        <v>0</v>
      </c>
      <c r="BQ261" s="71">
        <v>0</v>
      </c>
      <c r="BS261" s="70">
        <v>259</v>
      </c>
      <c r="BT261" s="70" t="s">
        <v>337</v>
      </c>
      <c r="BU261" s="71">
        <v>0</v>
      </c>
      <c r="BV261" s="71">
        <v>0</v>
      </c>
      <c r="BW261" s="71">
        <v>0</v>
      </c>
      <c r="BX261" s="71">
        <v>0</v>
      </c>
      <c r="BZ261" s="70">
        <v>259</v>
      </c>
      <c r="CA261" s="70" t="s">
        <v>337</v>
      </c>
      <c r="CB261" s="71">
        <v>0</v>
      </c>
      <c r="CC261" s="71">
        <v>0</v>
      </c>
      <c r="CD261" s="71">
        <v>0</v>
      </c>
      <c r="CE261" s="71">
        <v>0</v>
      </c>
      <c r="CG261" s="70">
        <v>259</v>
      </c>
      <c r="CH261" s="70" t="s">
        <v>337</v>
      </c>
      <c r="CI261" s="71">
        <v>0</v>
      </c>
      <c r="CJ261" s="71">
        <v>0</v>
      </c>
      <c r="CK261" s="71">
        <v>0</v>
      </c>
      <c r="CL261" s="71">
        <v>0</v>
      </c>
      <c r="CN261" s="70">
        <v>259</v>
      </c>
      <c r="CO261" s="70" t="s">
        <v>337</v>
      </c>
      <c r="CP261" s="71">
        <v>0</v>
      </c>
      <c r="CQ261" s="71">
        <v>0</v>
      </c>
      <c r="CR261" s="71">
        <v>0</v>
      </c>
      <c r="CS261" s="71">
        <v>0</v>
      </c>
      <c r="CU261" s="70">
        <v>259</v>
      </c>
      <c r="CV261" s="70" t="s">
        <v>337</v>
      </c>
      <c r="CW261" s="71">
        <v>0</v>
      </c>
      <c r="CX261" s="71">
        <v>0</v>
      </c>
      <c r="CY261" s="71">
        <v>0</v>
      </c>
      <c r="CZ261" s="71">
        <v>0</v>
      </c>
      <c r="DB261" s="70">
        <v>259</v>
      </c>
      <c r="DC261" s="70" t="s">
        <v>337</v>
      </c>
      <c r="DD261" s="71">
        <v>0</v>
      </c>
      <c r="DE261" s="71">
        <v>0</v>
      </c>
      <c r="DF261" s="71">
        <v>0</v>
      </c>
      <c r="DG261" s="71">
        <v>0</v>
      </c>
      <c r="DI261" s="70">
        <v>259</v>
      </c>
      <c r="DJ261" s="70" t="s">
        <v>337</v>
      </c>
      <c r="DK261" s="71">
        <v>0</v>
      </c>
      <c r="DL261" s="71">
        <v>0</v>
      </c>
      <c r="DM261" s="71">
        <v>0</v>
      </c>
      <c r="DN261" s="71">
        <v>0</v>
      </c>
      <c r="DP261" s="70">
        <v>259</v>
      </c>
      <c r="DQ261" s="70" t="s">
        <v>337</v>
      </c>
      <c r="DR261" s="71">
        <v>0</v>
      </c>
      <c r="DS261" s="71">
        <v>0</v>
      </c>
      <c r="DT261" s="71">
        <v>0</v>
      </c>
      <c r="DU261" s="71">
        <v>0</v>
      </c>
      <c r="DW261" s="70">
        <v>259</v>
      </c>
      <c r="DX261" s="70" t="s">
        <v>337</v>
      </c>
      <c r="DY261" s="71">
        <v>0</v>
      </c>
      <c r="DZ261" s="71">
        <v>0</v>
      </c>
      <c r="EA261" s="71">
        <v>0</v>
      </c>
      <c r="EB261" s="71">
        <v>0</v>
      </c>
    </row>
    <row r="262" spans="1:132" x14ac:dyDescent="0.35">
      <c r="A262" s="70">
        <v>260</v>
      </c>
      <c r="B262" s="70" t="s">
        <v>338</v>
      </c>
      <c r="C262" s="71">
        <v>0</v>
      </c>
      <c r="D262" s="71">
        <v>15.290686371036999</v>
      </c>
      <c r="E262" s="71">
        <v>18.4978485332453</v>
      </c>
      <c r="F262" s="71">
        <v>33.788534904282301</v>
      </c>
      <c r="H262" s="70">
        <v>260</v>
      </c>
      <c r="I262" s="70" t="s">
        <v>338</v>
      </c>
      <c r="J262" s="75">
        <v>0</v>
      </c>
      <c r="K262" s="71">
        <v>14816.2538183162</v>
      </c>
      <c r="L262" s="71">
        <v>332.11324385989701</v>
      </c>
      <c r="M262" s="71">
        <v>15148.367062176099</v>
      </c>
      <c r="O262" s="70">
        <v>260</v>
      </c>
      <c r="P262" s="70" t="s">
        <v>338</v>
      </c>
      <c r="Q262" s="75">
        <v>0</v>
      </c>
      <c r="R262" s="71">
        <v>913.23553418514598</v>
      </c>
      <c r="S262" s="71">
        <v>618.59391294284205</v>
      </c>
      <c r="T262" s="71">
        <v>1531.8294471279901</v>
      </c>
      <c r="V262" s="70">
        <v>260</v>
      </c>
      <c r="W262" s="70" t="s">
        <v>338</v>
      </c>
      <c r="X262" s="71">
        <v>0</v>
      </c>
      <c r="Y262" s="71">
        <v>9600.7203689602393</v>
      </c>
      <c r="Z262" s="71">
        <v>212.05567202448501</v>
      </c>
      <c r="AA262" s="71">
        <v>9812.7760409847306</v>
      </c>
      <c r="AC262" s="70">
        <v>260</v>
      </c>
      <c r="AD262" s="70" t="s">
        <v>338</v>
      </c>
      <c r="AE262" s="71">
        <v>0</v>
      </c>
      <c r="AF262" s="71">
        <v>100.06928115999401</v>
      </c>
      <c r="AG262" s="71">
        <v>112.81122913761899</v>
      </c>
      <c r="AH262" s="71">
        <v>212.880510297613</v>
      </c>
      <c r="AJ262" s="70">
        <v>260</v>
      </c>
      <c r="AK262" s="70" t="s">
        <v>338</v>
      </c>
      <c r="AL262" s="71">
        <v>0</v>
      </c>
      <c r="AM262" s="71">
        <v>68.239645598939305</v>
      </c>
      <c r="AN262" s="71">
        <v>2.02805488721858</v>
      </c>
      <c r="AO262" s="71">
        <v>70.267700486157906</v>
      </c>
      <c r="AQ262" s="70">
        <v>260</v>
      </c>
      <c r="AR262" s="70" t="s">
        <v>338</v>
      </c>
      <c r="AS262" s="71">
        <v>0</v>
      </c>
      <c r="AT262" s="71">
        <v>2.5477336411325502</v>
      </c>
      <c r="AU262" s="71">
        <v>3.31441360150315</v>
      </c>
      <c r="AV262" s="71">
        <v>5.8621472426357002</v>
      </c>
      <c r="AX262" s="70">
        <v>260</v>
      </c>
      <c r="AY262" s="70" t="s">
        <v>338</v>
      </c>
      <c r="AZ262" s="71">
        <v>0</v>
      </c>
      <c r="BA262" s="71">
        <v>68.239645598939305</v>
      </c>
      <c r="BB262" s="71">
        <v>2.02805488721858</v>
      </c>
      <c r="BC262" s="71">
        <v>70.267700486157906</v>
      </c>
      <c r="BE262" s="70">
        <v>260</v>
      </c>
      <c r="BF262" s="70" t="s">
        <v>338</v>
      </c>
      <c r="BG262" s="71">
        <v>0</v>
      </c>
      <c r="BH262" s="71">
        <v>2.5477336411325502</v>
      </c>
      <c r="BI262" s="71">
        <v>3.31441360150315</v>
      </c>
      <c r="BJ262" s="71">
        <v>5.8621472426357002</v>
      </c>
      <c r="BL262" s="70">
        <v>260</v>
      </c>
      <c r="BM262" s="70" t="s">
        <v>338</v>
      </c>
      <c r="BN262" s="71">
        <v>0</v>
      </c>
      <c r="BO262" s="71">
        <v>138.95776566827601</v>
      </c>
      <c r="BP262" s="71">
        <v>4.1297690412521897</v>
      </c>
      <c r="BQ262" s="71">
        <v>143.087534709528</v>
      </c>
      <c r="BS262" s="70">
        <v>260</v>
      </c>
      <c r="BT262" s="70" t="s">
        <v>338</v>
      </c>
      <c r="BU262" s="71">
        <v>0</v>
      </c>
      <c r="BV262" s="71">
        <v>3.7674577523738</v>
      </c>
      <c r="BW262" s="71">
        <v>5.3574585734020701</v>
      </c>
      <c r="BX262" s="71">
        <v>9.1249163257758692</v>
      </c>
      <c r="BZ262" s="70">
        <v>260</v>
      </c>
      <c r="CA262" s="70" t="s">
        <v>338</v>
      </c>
      <c r="CB262" s="71">
        <v>0</v>
      </c>
      <c r="CC262" s="71">
        <v>406.15541272934598</v>
      </c>
      <c r="CD262" s="71">
        <v>8.2712013213448401</v>
      </c>
      <c r="CE262" s="71">
        <v>414.426614050691</v>
      </c>
      <c r="CG262" s="70">
        <v>260</v>
      </c>
      <c r="CH262" s="70" t="s">
        <v>338</v>
      </c>
      <c r="CI262" s="71">
        <v>0</v>
      </c>
      <c r="CJ262" s="71">
        <v>7.6857822417520696</v>
      </c>
      <c r="CK262" s="71">
        <v>16.958935362637401</v>
      </c>
      <c r="CL262" s="71">
        <v>24.644717604389399</v>
      </c>
      <c r="CN262" s="70">
        <v>260</v>
      </c>
      <c r="CO262" s="70" t="s">
        <v>338</v>
      </c>
      <c r="CP262" s="71">
        <v>0</v>
      </c>
      <c r="CQ262" s="71">
        <v>57.558836348557499</v>
      </c>
      <c r="CR262" s="71">
        <v>1.7106255217878901</v>
      </c>
      <c r="CS262" s="71">
        <v>59.269461870345403</v>
      </c>
      <c r="CU262" s="70">
        <v>260</v>
      </c>
      <c r="CV262" s="70" t="s">
        <v>338</v>
      </c>
      <c r="CW262" s="71">
        <v>0</v>
      </c>
      <c r="CX262" s="71">
        <v>2.0425622987649099</v>
      </c>
      <c r="CY262" s="71">
        <v>2.8391945769435698</v>
      </c>
      <c r="CZ262" s="71">
        <v>4.8817568757084802</v>
      </c>
      <c r="DB262" s="70">
        <v>260</v>
      </c>
      <c r="DC262" s="70" t="s">
        <v>338</v>
      </c>
      <c r="DD262" s="71">
        <v>0</v>
      </c>
      <c r="DE262" s="71">
        <v>170.27187921919901</v>
      </c>
      <c r="DF262" s="71">
        <v>7.8490234383298798</v>
      </c>
      <c r="DG262" s="71">
        <v>178.120902657529</v>
      </c>
      <c r="DI262" s="70">
        <v>260</v>
      </c>
      <c r="DJ262" s="70" t="s">
        <v>338</v>
      </c>
      <c r="DK262" s="71">
        <v>0</v>
      </c>
      <c r="DL262" s="71">
        <v>7.7462556315649698</v>
      </c>
      <c r="DM262" s="71">
        <v>10.364424365959801</v>
      </c>
      <c r="DN262" s="71">
        <v>18.110679997524802</v>
      </c>
      <c r="DP262" s="70">
        <v>260</v>
      </c>
      <c r="DQ262" s="70" t="s">
        <v>338</v>
      </c>
      <c r="DR262" s="71">
        <v>0</v>
      </c>
      <c r="DS262" s="71">
        <v>156.844962465252</v>
      </c>
      <c r="DT262" s="71">
        <v>4.6613693531288503</v>
      </c>
      <c r="DU262" s="71">
        <v>161.506331818381</v>
      </c>
      <c r="DW262" s="70">
        <v>260</v>
      </c>
      <c r="DX262" s="70" t="s">
        <v>338</v>
      </c>
      <c r="DY262" s="71">
        <v>0</v>
      </c>
      <c r="DZ262" s="71">
        <v>15.162005863588901</v>
      </c>
      <c r="EA262" s="71">
        <v>8.1262893456654108</v>
      </c>
      <c r="EB262" s="71">
        <v>23.2882952092544</v>
      </c>
    </row>
    <row r="263" spans="1:132" x14ac:dyDescent="0.35">
      <c r="A263" s="70">
        <v>261</v>
      </c>
      <c r="B263" s="70" t="s">
        <v>339</v>
      </c>
      <c r="C263" s="71">
        <v>0</v>
      </c>
      <c r="D263" s="71">
        <v>60.729703029387402</v>
      </c>
      <c r="E263" s="71">
        <v>20.550334722470701</v>
      </c>
      <c r="F263" s="71">
        <v>81.280037751858004</v>
      </c>
      <c r="H263" s="70">
        <v>261</v>
      </c>
      <c r="I263" s="70" t="s">
        <v>339</v>
      </c>
      <c r="J263" s="75">
        <v>0</v>
      </c>
      <c r="K263" s="71">
        <v>4253.0751718647998</v>
      </c>
      <c r="L263" s="71">
        <v>369.37961152203098</v>
      </c>
      <c r="M263" s="71">
        <v>4622.4547833868301</v>
      </c>
      <c r="O263" s="70">
        <v>261</v>
      </c>
      <c r="P263" s="70" t="s">
        <v>339</v>
      </c>
      <c r="Q263" s="75">
        <v>0</v>
      </c>
      <c r="R263" s="71">
        <v>1599.04891579082</v>
      </c>
      <c r="S263" s="71">
        <v>689.74789639402195</v>
      </c>
      <c r="T263" s="71">
        <v>2288.7968121848398</v>
      </c>
      <c r="V263" s="70">
        <v>261</v>
      </c>
      <c r="W263" s="70" t="s">
        <v>339</v>
      </c>
      <c r="X263" s="71">
        <v>0</v>
      </c>
      <c r="Y263" s="71">
        <v>2540.9550465492998</v>
      </c>
      <c r="Z263" s="71">
        <v>235.65260724571201</v>
      </c>
      <c r="AA263" s="71">
        <v>2776.6076537950098</v>
      </c>
      <c r="AC263" s="70">
        <v>261</v>
      </c>
      <c r="AD263" s="70" t="s">
        <v>339</v>
      </c>
      <c r="AE263" s="71">
        <v>0</v>
      </c>
      <c r="AF263" s="71">
        <v>620.07520114803799</v>
      </c>
      <c r="AG263" s="71">
        <v>125.853084024377</v>
      </c>
      <c r="AH263" s="71">
        <v>745.92828517241401</v>
      </c>
      <c r="AJ263" s="70">
        <v>261</v>
      </c>
      <c r="AK263" s="70" t="s">
        <v>339</v>
      </c>
      <c r="AL263" s="71">
        <v>0</v>
      </c>
      <c r="AM263" s="71">
        <v>21.5128351339788</v>
      </c>
      <c r="AN263" s="71">
        <v>2.2573550980424</v>
      </c>
      <c r="AO263" s="71">
        <v>23.7701902320212</v>
      </c>
      <c r="AQ263" s="70">
        <v>261</v>
      </c>
      <c r="AR263" s="70" t="s">
        <v>339</v>
      </c>
      <c r="AS263" s="71">
        <v>0</v>
      </c>
      <c r="AT263" s="71">
        <v>6.4436300483713502</v>
      </c>
      <c r="AU263" s="71">
        <v>3.6891001936320702</v>
      </c>
      <c r="AV263" s="71">
        <v>10.132730242003399</v>
      </c>
      <c r="AX263" s="70">
        <v>261</v>
      </c>
      <c r="AY263" s="70" t="s">
        <v>339</v>
      </c>
      <c r="AZ263" s="71">
        <v>0</v>
      </c>
      <c r="BA263" s="71">
        <v>21.5128351339788</v>
      </c>
      <c r="BB263" s="71">
        <v>2.2573550980424</v>
      </c>
      <c r="BC263" s="71">
        <v>23.7701902320212</v>
      </c>
      <c r="BE263" s="70">
        <v>261</v>
      </c>
      <c r="BF263" s="70" t="s">
        <v>339</v>
      </c>
      <c r="BG263" s="71">
        <v>0</v>
      </c>
      <c r="BH263" s="71">
        <v>6.4436300483713502</v>
      </c>
      <c r="BI263" s="71">
        <v>3.6891001936320702</v>
      </c>
      <c r="BJ263" s="71">
        <v>10.132730242003399</v>
      </c>
      <c r="BL263" s="70">
        <v>261</v>
      </c>
      <c r="BM263" s="70" t="s">
        <v>339</v>
      </c>
      <c r="BN263" s="71">
        <v>0</v>
      </c>
      <c r="BO263" s="71">
        <v>43.807019763510198</v>
      </c>
      <c r="BP263" s="71">
        <v>4.5966976819812002</v>
      </c>
      <c r="BQ263" s="71">
        <v>48.403717445491402</v>
      </c>
      <c r="BS263" s="70">
        <v>261</v>
      </c>
      <c r="BT263" s="70" t="s">
        <v>339</v>
      </c>
      <c r="BU263" s="71">
        <v>0</v>
      </c>
      <c r="BV263" s="71">
        <v>37.747085467779101</v>
      </c>
      <c r="BW263" s="71">
        <v>5.9678469142360804</v>
      </c>
      <c r="BX263" s="71">
        <v>43.714932382015199</v>
      </c>
      <c r="BZ263" s="70">
        <v>261</v>
      </c>
      <c r="CA263" s="70" t="s">
        <v>339</v>
      </c>
      <c r="CB263" s="71">
        <v>0</v>
      </c>
      <c r="CC263" s="71">
        <v>113.37295211797399</v>
      </c>
      <c r="CD263" s="71">
        <v>9.1964159884856809</v>
      </c>
      <c r="CE263" s="71">
        <v>122.56936810646</v>
      </c>
      <c r="CG263" s="70">
        <v>261</v>
      </c>
      <c r="CH263" s="70" t="s">
        <v>339</v>
      </c>
      <c r="CI263" s="71">
        <v>0</v>
      </c>
      <c r="CJ263" s="71">
        <v>42.906953427631798</v>
      </c>
      <c r="CK263" s="71">
        <v>18.918029459569599</v>
      </c>
      <c r="CL263" s="71">
        <v>61.824982887201401</v>
      </c>
      <c r="CN263" s="70">
        <v>261</v>
      </c>
      <c r="CO263" s="70" t="s">
        <v>339</v>
      </c>
      <c r="CP263" s="71">
        <v>0</v>
      </c>
      <c r="CQ263" s="71">
        <v>18.145665118891401</v>
      </c>
      <c r="CR263" s="71">
        <v>1.90403586549142</v>
      </c>
      <c r="CS263" s="71">
        <v>20.049700984382799</v>
      </c>
      <c r="CU263" s="70">
        <v>261</v>
      </c>
      <c r="CV263" s="70" t="s">
        <v>339</v>
      </c>
      <c r="CW263" s="71">
        <v>0</v>
      </c>
      <c r="CX263" s="71">
        <v>5.2048632332137297</v>
      </c>
      <c r="CY263" s="71">
        <v>3.1608165634918701</v>
      </c>
      <c r="CZ263" s="71">
        <v>8.36567979670561</v>
      </c>
      <c r="DB263" s="70">
        <v>261</v>
      </c>
      <c r="DC263" s="70" t="s">
        <v>339</v>
      </c>
      <c r="DD263" s="71">
        <v>0</v>
      </c>
      <c r="DE263" s="71">
        <v>153.72269158863401</v>
      </c>
      <c r="DF263" s="71">
        <v>8.7134383964525899</v>
      </c>
      <c r="DG263" s="71">
        <v>162.43612998508701</v>
      </c>
      <c r="DI263" s="70">
        <v>261</v>
      </c>
      <c r="DJ263" s="70" t="s">
        <v>339</v>
      </c>
      <c r="DK263" s="71">
        <v>0</v>
      </c>
      <c r="DL263" s="71">
        <v>19.731953141522599</v>
      </c>
      <c r="DM263" s="71">
        <v>11.5358205204647</v>
      </c>
      <c r="DN263" s="71">
        <v>31.267773661987199</v>
      </c>
      <c r="DP263" s="70">
        <v>261</v>
      </c>
      <c r="DQ263" s="70" t="s">
        <v>339</v>
      </c>
      <c r="DR263" s="71">
        <v>0</v>
      </c>
      <c r="DS263" s="71">
        <v>49.446033746144003</v>
      </c>
      <c r="DT263" s="71">
        <v>5.1884029073666298</v>
      </c>
      <c r="DU263" s="71">
        <v>54.634436653510598</v>
      </c>
      <c r="DW263" s="70">
        <v>261</v>
      </c>
      <c r="DX263" s="70" t="s">
        <v>339</v>
      </c>
      <c r="DY263" s="71">
        <v>0</v>
      </c>
      <c r="DZ263" s="71">
        <v>23.3361486667131</v>
      </c>
      <c r="EA263" s="71">
        <v>9.0502944422393607</v>
      </c>
      <c r="EB263" s="71">
        <v>32.386443108952399</v>
      </c>
    </row>
    <row r="264" spans="1:132" x14ac:dyDescent="0.35">
      <c r="A264" s="70">
        <v>262</v>
      </c>
      <c r="B264" s="70" t="s">
        <v>340</v>
      </c>
      <c r="C264" s="71">
        <v>0</v>
      </c>
      <c r="D264" s="71">
        <v>0</v>
      </c>
      <c r="E264" s="71">
        <v>0</v>
      </c>
      <c r="F264" s="71">
        <v>0</v>
      </c>
      <c r="H264" s="70">
        <v>262</v>
      </c>
      <c r="I264" s="70" t="s">
        <v>340</v>
      </c>
      <c r="J264" s="75">
        <v>0</v>
      </c>
      <c r="K264" s="71">
        <v>0</v>
      </c>
      <c r="L264" s="71">
        <v>0</v>
      </c>
      <c r="M264" s="71">
        <v>0</v>
      </c>
      <c r="O264" s="70">
        <v>262</v>
      </c>
      <c r="P264" s="70" t="s">
        <v>340</v>
      </c>
      <c r="Q264" s="75">
        <v>0</v>
      </c>
      <c r="R264" s="71">
        <v>0</v>
      </c>
      <c r="S264" s="71">
        <v>0</v>
      </c>
      <c r="T264" s="71">
        <v>0</v>
      </c>
      <c r="V264" s="70">
        <v>262</v>
      </c>
      <c r="W264" s="70" t="s">
        <v>340</v>
      </c>
      <c r="X264" s="71">
        <v>0</v>
      </c>
      <c r="Y264" s="71">
        <v>0</v>
      </c>
      <c r="Z264" s="71">
        <v>0</v>
      </c>
      <c r="AA264" s="71">
        <v>0</v>
      </c>
      <c r="AC264" s="70">
        <v>262</v>
      </c>
      <c r="AD264" s="70" t="s">
        <v>340</v>
      </c>
      <c r="AE264" s="71">
        <v>0</v>
      </c>
      <c r="AF264" s="71">
        <v>0</v>
      </c>
      <c r="AG264" s="71">
        <v>0</v>
      </c>
      <c r="AH264" s="71">
        <v>0</v>
      </c>
      <c r="AJ264" s="70">
        <v>262</v>
      </c>
      <c r="AK264" s="70" t="s">
        <v>340</v>
      </c>
      <c r="AL264" s="71">
        <v>0</v>
      </c>
      <c r="AM264" s="71">
        <v>0</v>
      </c>
      <c r="AN264" s="71">
        <v>0</v>
      </c>
      <c r="AO264" s="71">
        <v>0</v>
      </c>
      <c r="AQ264" s="70">
        <v>262</v>
      </c>
      <c r="AR264" s="70" t="s">
        <v>340</v>
      </c>
      <c r="AS264" s="71">
        <v>0</v>
      </c>
      <c r="AT264" s="71">
        <v>0</v>
      </c>
      <c r="AU264" s="71">
        <v>0</v>
      </c>
      <c r="AV264" s="71">
        <v>0</v>
      </c>
      <c r="AX264" s="70">
        <v>262</v>
      </c>
      <c r="AY264" s="70" t="s">
        <v>340</v>
      </c>
      <c r="AZ264" s="71">
        <v>0</v>
      </c>
      <c r="BA264" s="71">
        <v>0</v>
      </c>
      <c r="BB264" s="71">
        <v>0</v>
      </c>
      <c r="BC264" s="71">
        <v>0</v>
      </c>
      <c r="BE264" s="70">
        <v>262</v>
      </c>
      <c r="BF264" s="70" t="s">
        <v>340</v>
      </c>
      <c r="BG264" s="71">
        <v>0</v>
      </c>
      <c r="BH264" s="71">
        <v>0</v>
      </c>
      <c r="BI264" s="71">
        <v>0</v>
      </c>
      <c r="BJ264" s="71">
        <v>0</v>
      </c>
      <c r="BL264" s="70">
        <v>262</v>
      </c>
      <c r="BM264" s="70" t="s">
        <v>340</v>
      </c>
      <c r="BN264" s="71">
        <v>0</v>
      </c>
      <c r="BO264" s="71">
        <v>0</v>
      </c>
      <c r="BP264" s="71">
        <v>0</v>
      </c>
      <c r="BQ264" s="71">
        <v>0</v>
      </c>
      <c r="BS264" s="70">
        <v>262</v>
      </c>
      <c r="BT264" s="70" t="s">
        <v>340</v>
      </c>
      <c r="BU264" s="71">
        <v>0</v>
      </c>
      <c r="BV264" s="71">
        <v>0</v>
      </c>
      <c r="BW264" s="71">
        <v>0</v>
      </c>
      <c r="BX264" s="71">
        <v>0</v>
      </c>
      <c r="BZ264" s="70">
        <v>262</v>
      </c>
      <c r="CA264" s="70" t="s">
        <v>340</v>
      </c>
      <c r="CB264" s="71">
        <v>0</v>
      </c>
      <c r="CC264" s="71">
        <v>0</v>
      </c>
      <c r="CD264" s="71">
        <v>0</v>
      </c>
      <c r="CE264" s="71">
        <v>0</v>
      </c>
      <c r="CG264" s="70">
        <v>262</v>
      </c>
      <c r="CH264" s="70" t="s">
        <v>340</v>
      </c>
      <c r="CI264" s="71">
        <v>0</v>
      </c>
      <c r="CJ264" s="71">
        <v>0</v>
      </c>
      <c r="CK264" s="71">
        <v>0</v>
      </c>
      <c r="CL264" s="71">
        <v>0</v>
      </c>
      <c r="CN264" s="70">
        <v>262</v>
      </c>
      <c r="CO264" s="70" t="s">
        <v>340</v>
      </c>
      <c r="CP264" s="71">
        <v>0</v>
      </c>
      <c r="CQ264" s="71">
        <v>0</v>
      </c>
      <c r="CR264" s="71">
        <v>0</v>
      </c>
      <c r="CS264" s="71">
        <v>0</v>
      </c>
      <c r="CU264" s="70">
        <v>262</v>
      </c>
      <c r="CV264" s="70" t="s">
        <v>340</v>
      </c>
      <c r="CW264" s="71">
        <v>0</v>
      </c>
      <c r="CX264" s="71">
        <v>0</v>
      </c>
      <c r="CY264" s="71">
        <v>0</v>
      </c>
      <c r="CZ264" s="71">
        <v>0</v>
      </c>
      <c r="DB264" s="70">
        <v>262</v>
      </c>
      <c r="DC264" s="70" t="s">
        <v>340</v>
      </c>
      <c r="DD264" s="71">
        <v>0</v>
      </c>
      <c r="DE264" s="71">
        <v>0</v>
      </c>
      <c r="DF264" s="71">
        <v>0</v>
      </c>
      <c r="DG264" s="71">
        <v>0</v>
      </c>
      <c r="DI264" s="70">
        <v>262</v>
      </c>
      <c r="DJ264" s="70" t="s">
        <v>340</v>
      </c>
      <c r="DK264" s="71">
        <v>0</v>
      </c>
      <c r="DL264" s="71">
        <v>0</v>
      </c>
      <c r="DM264" s="71">
        <v>0</v>
      </c>
      <c r="DN264" s="71">
        <v>0</v>
      </c>
      <c r="DP264" s="70">
        <v>262</v>
      </c>
      <c r="DQ264" s="70" t="s">
        <v>340</v>
      </c>
      <c r="DR264" s="71">
        <v>0</v>
      </c>
      <c r="DS264" s="71">
        <v>0</v>
      </c>
      <c r="DT264" s="71">
        <v>0</v>
      </c>
      <c r="DU264" s="71">
        <v>0</v>
      </c>
      <c r="DW264" s="70">
        <v>262</v>
      </c>
      <c r="DX264" s="70" t="s">
        <v>340</v>
      </c>
      <c r="DY264" s="71">
        <v>0</v>
      </c>
      <c r="DZ264" s="71">
        <v>0</v>
      </c>
      <c r="EA264" s="71">
        <v>0</v>
      </c>
      <c r="EB264" s="71">
        <v>0</v>
      </c>
    </row>
    <row r="265" spans="1:132" x14ac:dyDescent="0.35">
      <c r="A265" s="70">
        <v>263</v>
      </c>
      <c r="B265" s="70" t="s">
        <v>341</v>
      </c>
      <c r="C265" s="71">
        <v>0</v>
      </c>
      <c r="D265" s="71">
        <v>0</v>
      </c>
      <c r="E265" s="71">
        <v>0</v>
      </c>
      <c r="F265" s="71">
        <v>0</v>
      </c>
      <c r="H265" s="70">
        <v>263</v>
      </c>
      <c r="I265" s="70" t="s">
        <v>341</v>
      </c>
      <c r="J265" s="75">
        <v>0</v>
      </c>
      <c r="K265" s="71">
        <v>0</v>
      </c>
      <c r="L265" s="71">
        <v>0</v>
      </c>
      <c r="M265" s="71">
        <v>0</v>
      </c>
      <c r="O265" s="70">
        <v>263</v>
      </c>
      <c r="P265" s="70" t="s">
        <v>341</v>
      </c>
      <c r="Q265" s="75">
        <v>0</v>
      </c>
      <c r="R265" s="71">
        <v>0</v>
      </c>
      <c r="S265" s="71">
        <v>0</v>
      </c>
      <c r="T265" s="71">
        <v>0</v>
      </c>
      <c r="V265" s="70">
        <v>263</v>
      </c>
      <c r="W265" s="70" t="s">
        <v>341</v>
      </c>
      <c r="X265" s="71">
        <v>0</v>
      </c>
      <c r="Y265" s="71">
        <v>0</v>
      </c>
      <c r="Z265" s="71">
        <v>0</v>
      </c>
      <c r="AA265" s="71">
        <v>0</v>
      </c>
      <c r="AC265" s="70">
        <v>263</v>
      </c>
      <c r="AD265" s="70" t="s">
        <v>341</v>
      </c>
      <c r="AE265" s="71">
        <v>0</v>
      </c>
      <c r="AF265" s="71">
        <v>0</v>
      </c>
      <c r="AG265" s="71">
        <v>0</v>
      </c>
      <c r="AH265" s="71">
        <v>0</v>
      </c>
      <c r="AJ265" s="70">
        <v>263</v>
      </c>
      <c r="AK265" s="70" t="s">
        <v>341</v>
      </c>
      <c r="AL265" s="71">
        <v>0</v>
      </c>
      <c r="AM265" s="71">
        <v>0</v>
      </c>
      <c r="AN265" s="71">
        <v>0</v>
      </c>
      <c r="AO265" s="71">
        <v>0</v>
      </c>
      <c r="AQ265" s="70">
        <v>263</v>
      </c>
      <c r="AR265" s="70" t="s">
        <v>341</v>
      </c>
      <c r="AS265" s="71">
        <v>0</v>
      </c>
      <c r="AT265" s="71">
        <v>0</v>
      </c>
      <c r="AU265" s="71">
        <v>0</v>
      </c>
      <c r="AV265" s="71">
        <v>0</v>
      </c>
      <c r="AX265" s="70">
        <v>263</v>
      </c>
      <c r="AY265" s="70" t="s">
        <v>341</v>
      </c>
      <c r="AZ265" s="71">
        <v>0</v>
      </c>
      <c r="BA265" s="71">
        <v>0</v>
      </c>
      <c r="BB265" s="71">
        <v>0</v>
      </c>
      <c r="BC265" s="71">
        <v>0</v>
      </c>
      <c r="BE265" s="70">
        <v>263</v>
      </c>
      <c r="BF265" s="70" t="s">
        <v>341</v>
      </c>
      <c r="BG265" s="71">
        <v>0</v>
      </c>
      <c r="BH265" s="71">
        <v>0</v>
      </c>
      <c r="BI265" s="71">
        <v>0</v>
      </c>
      <c r="BJ265" s="71">
        <v>0</v>
      </c>
      <c r="BL265" s="70">
        <v>263</v>
      </c>
      <c r="BM265" s="70" t="s">
        <v>341</v>
      </c>
      <c r="BN265" s="71">
        <v>0</v>
      </c>
      <c r="BO265" s="71">
        <v>0</v>
      </c>
      <c r="BP265" s="71">
        <v>0</v>
      </c>
      <c r="BQ265" s="71">
        <v>0</v>
      </c>
      <c r="BS265" s="70">
        <v>263</v>
      </c>
      <c r="BT265" s="70" t="s">
        <v>341</v>
      </c>
      <c r="BU265" s="71">
        <v>0</v>
      </c>
      <c r="BV265" s="71">
        <v>0</v>
      </c>
      <c r="BW265" s="71">
        <v>0</v>
      </c>
      <c r="BX265" s="71">
        <v>0</v>
      </c>
      <c r="BZ265" s="70">
        <v>263</v>
      </c>
      <c r="CA265" s="70" t="s">
        <v>341</v>
      </c>
      <c r="CB265" s="71">
        <v>0</v>
      </c>
      <c r="CC265" s="71">
        <v>0</v>
      </c>
      <c r="CD265" s="71">
        <v>0</v>
      </c>
      <c r="CE265" s="71">
        <v>0</v>
      </c>
      <c r="CG265" s="70">
        <v>263</v>
      </c>
      <c r="CH265" s="70" t="s">
        <v>341</v>
      </c>
      <c r="CI265" s="71">
        <v>0</v>
      </c>
      <c r="CJ265" s="71">
        <v>0</v>
      </c>
      <c r="CK265" s="71">
        <v>0</v>
      </c>
      <c r="CL265" s="71">
        <v>0</v>
      </c>
      <c r="CN265" s="70">
        <v>263</v>
      </c>
      <c r="CO265" s="70" t="s">
        <v>341</v>
      </c>
      <c r="CP265" s="71">
        <v>0</v>
      </c>
      <c r="CQ265" s="71">
        <v>0</v>
      </c>
      <c r="CR265" s="71">
        <v>0</v>
      </c>
      <c r="CS265" s="71">
        <v>0</v>
      </c>
      <c r="CU265" s="70">
        <v>263</v>
      </c>
      <c r="CV265" s="70" t="s">
        <v>341</v>
      </c>
      <c r="CW265" s="71">
        <v>0</v>
      </c>
      <c r="CX265" s="71">
        <v>0</v>
      </c>
      <c r="CY265" s="71">
        <v>0</v>
      </c>
      <c r="CZ265" s="71">
        <v>0</v>
      </c>
      <c r="DB265" s="70">
        <v>263</v>
      </c>
      <c r="DC265" s="70" t="s">
        <v>341</v>
      </c>
      <c r="DD265" s="71">
        <v>0</v>
      </c>
      <c r="DE265" s="71">
        <v>0</v>
      </c>
      <c r="DF265" s="71">
        <v>0</v>
      </c>
      <c r="DG265" s="71">
        <v>0</v>
      </c>
      <c r="DI265" s="70">
        <v>263</v>
      </c>
      <c r="DJ265" s="70" t="s">
        <v>341</v>
      </c>
      <c r="DK265" s="71">
        <v>0</v>
      </c>
      <c r="DL265" s="71">
        <v>0</v>
      </c>
      <c r="DM265" s="71">
        <v>0</v>
      </c>
      <c r="DN265" s="71">
        <v>0</v>
      </c>
      <c r="DP265" s="70">
        <v>263</v>
      </c>
      <c r="DQ265" s="70" t="s">
        <v>341</v>
      </c>
      <c r="DR265" s="71">
        <v>0</v>
      </c>
      <c r="DS265" s="71">
        <v>0</v>
      </c>
      <c r="DT265" s="71">
        <v>0</v>
      </c>
      <c r="DU265" s="71">
        <v>0</v>
      </c>
      <c r="DW265" s="70">
        <v>263</v>
      </c>
      <c r="DX265" s="70" t="s">
        <v>341</v>
      </c>
      <c r="DY265" s="71">
        <v>0</v>
      </c>
      <c r="DZ265" s="71">
        <v>0</v>
      </c>
      <c r="EA265" s="71">
        <v>0</v>
      </c>
      <c r="EB265" s="71">
        <v>0</v>
      </c>
    </row>
    <row r="266" spans="1:132" x14ac:dyDescent="0.35">
      <c r="A266" s="70">
        <v>264</v>
      </c>
      <c r="B266" s="70" t="s">
        <v>342</v>
      </c>
      <c r="C266" s="71">
        <v>0</v>
      </c>
      <c r="D266" s="71">
        <v>0</v>
      </c>
      <c r="E266" s="71">
        <v>0</v>
      </c>
      <c r="F266" s="71">
        <v>0</v>
      </c>
      <c r="H266" s="70">
        <v>264</v>
      </c>
      <c r="I266" s="70" t="s">
        <v>342</v>
      </c>
      <c r="J266" s="75">
        <v>0</v>
      </c>
      <c r="K266" s="71">
        <v>0</v>
      </c>
      <c r="L266" s="71">
        <v>0</v>
      </c>
      <c r="M266" s="71">
        <v>0</v>
      </c>
      <c r="O266" s="70">
        <v>264</v>
      </c>
      <c r="P266" s="70" t="s">
        <v>342</v>
      </c>
      <c r="Q266" s="75">
        <v>0</v>
      </c>
      <c r="R266" s="71">
        <v>0</v>
      </c>
      <c r="S266" s="71">
        <v>0</v>
      </c>
      <c r="T266" s="71">
        <v>0</v>
      </c>
      <c r="V266" s="70">
        <v>264</v>
      </c>
      <c r="W266" s="70" t="s">
        <v>342</v>
      </c>
      <c r="X266" s="71">
        <v>0</v>
      </c>
      <c r="Y266" s="71">
        <v>0</v>
      </c>
      <c r="Z266" s="71">
        <v>0</v>
      </c>
      <c r="AA266" s="71">
        <v>0</v>
      </c>
      <c r="AC266" s="70">
        <v>264</v>
      </c>
      <c r="AD266" s="70" t="s">
        <v>342</v>
      </c>
      <c r="AE266" s="71">
        <v>0</v>
      </c>
      <c r="AF266" s="71">
        <v>0</v>
      </c>
      <c r="AG266" s="71">
        <v>0</v>
      </c>
      <c r="AH266" s="71">
        <v>0</v>
      </c>
      <c r="AJ266" s="70">
        <v>264</v>
      </c>
      <c r="AK266" s="70" t="s">
        <v>342</v>
      </c>
      <c r="AL266" s="71">
        <v>0</v>
      </c>
      <c r="AM266" s="71">
        <v>0</v>
      </c>
      <c r="AN266" s="71">
        <v>0</v>
      </c>
      <c r="AO266" s="71">
        <v>0</v>
      </c>
      <c r="AQ266" s="70">
        <v>264</v>
      </c>
      <c r="AR266" s="70" t="s">
        <v>342</v>
      </c>
      <c r="AS266" s="71">
        <v>0</v>
      </c>
      <c r="AT266" s="71">
        <v>0</v>
      </c>
      <c r="AU266" s="71">
        <v>0</v>
      </c>
      <c r="AV266" s="71">
        <v>0</v>
      </c>
      <c r="AX266" s="70">
        <v>264</v>
      </c>
      <c r="AY266" s="70" t="s">
        <v>342</v>
      </c>
      <c r="AZ266" s="71">
        <v>0</v>
      </c>
      <c r="BA266" s="71">
        <v>0</v>
      </c>
      <c r="BB266" s="71">
        <v>0</v>
      </c>
      <c r="BC266" s="71">
        <v>0</v>
      </c>
      <c r="BE266" s="70">
        <v>264</v>
      </c>
      <c r="BF266" s="70" t="s">
        <v>342</v>
      </c>
      <c r="BG266" s="71">
        <v>0</v>
      </c>
      <c r="BH266" s="71">
        <v>0</v>
      </c>
      <c r="BI266" s="71">
        <v>0</v>
      </c>
      <c r="BJ266" s="71">
        <v>0</v>
      </c>
      <c r="BL266" s="70">
        <v>264</v>
      </c>
      <c r="BM266" s="70" t="s">
        <v>342</v>
      </c>
      <c r="BN266" s="71">
        <v>0</v>
      </c>
      <c r="BO266" s="71">
        <v>0</v>
      </c>
      <c r="BP266" s="71">
        <v>0</v>
      </c>
      <c r="BQ266" s="71">
        <v>0</v>
      </c>
      <c r="BS266" s="70">
        <v>264</v>
      </c>
      <c r="BT266" s="70" t="s">
        <v>342</v>
      </c>
      <c r="BU266" s="71">
        <v>0</v>
      </c>
      <c r="BV266" s="71">
        <v>0</v>
      </c>
      <c r="BW266" s="71">
        <v>0</v>
      </c>
      <c r="BX266" s="71">
        <v>0</v>
      </c>
      <c r="BZ266" s="70">
        <v>264</v>
      </c>
      <c r="CA266" s="70" t="s">
        <v>342</v>
      </c>
      <c r="CB266" s="71">
        <v>0</v>
      </c>
      <c r="CC266" s="71">
        <v>0</v>
      </c>
      <c r="CD266" s="71">
        <v>0</v>
      </c>
      <c r="CE266" s="71">
        <v>0</v>
      </c>
      <c r="CG266" s="70">
        <v>264</v>
      </c>
      <c r="CH266" s="70" t="s">
        <v>342</v>
      </c>
      <c r="CI266" s="71">
        <v>0</v>
      </c>
      <c r="CJ266" s="71">
        <v>0</v>
      </c>
      <c r="CK266" s="71">
        <v>0</v>
      </c>
      <c r="CL266" s="71">
        <v>0</v>
      </c>
      <c r="CN266" s="70">
        <v>264</v>
      </c>
      <c r="CO266" s="70" t="s">
        <v>342</v>
      </c>
      <c r="CP266" s="71">
        <v>0</v>
      </c>
      <c r="CQ266" s="71">
        <v>0</v>
      </c>
      <c r="CR266" s="71">
        <v>0</v>
      </c>
      <c r="CS266" s="71">
        <v>0</v>
      </c>
      <c r="CU266" s="70">
        <v>264</v>
      </c>
      <c r="CV266" s="70" t="s">
        <v>342</v>
      </c>
      <c r="CW266" s="71">
        <v>0</v>
      </c>
      <c r="CX266" s="71">
        <v>0</v>
      </c>
      <c r="CY266" s="71">
        <v>0</v>
      </c>
      <c r="CZ266" s="71">
        <v>0</v>
      </c>
      <c r="DB266" s="70">
        <v>264</v>
      </c>
      <c r="DC266" s="70" t="s">
        <v>342</v>
      </c>
      <c r="DD266" s="71">
        <v>0</v>
      </c>
      <c r="DE266" s="71">
        <v>0</v>
      </c>
      <c r="DF266" s="71">
        <v>0</v>
      </c>
      <c r="DG266" s="71">
        <v>0</v>
      </c>
      <c r="DI266" s="70">
        <v>264</v>
      </c>
      <c r="DJ266" s="70" t="s">
        <v>342</v>
      </c>
      <c r="DK266" s="71">
        <v>0</v>
      </c>
      <c r="DL266" s="71">
        <v>0</v>
      </c>
      <c r="DM266" s="71">
        <v>0</v>
      </c>
      <c r="DN266" s="71">
        <v>0</v>
      </c>
      <c r="DP266" s="70">
        <v>264</v>
      </c>
      <c r="DQ266" s="70" t="s">
        <v>342</v>
      </c>
      <c r="DR266" s="71">
        <v>0</v>
      </c>
      <c r="DS266" s="71">
        <v>0</v>
      </c>
      <c r="DT266" s="71">
        <v>0</v>
      </c>
      <c r="DU266" s="71">
        <v>0</v>
      </c>
      <c r="DW266" s="70">
        <v>264</v>
      </c>
      <c r="DX266" s="70" t="s">
        <v>342</v>
      </c>
      <c r="DY266" s="71">
        <v>0</v>
      </c>
      <c r="DZ266" s="71">
        <v>0</v>
      </c>
      <c r="EA266" s="71">
        <v>0</v>
      </c>
      <c r="EB266" s="71">
        <v>0</v>
      </c>
    </row>
    <row r="267" spans="1:132" x14ac:dyDescent="0.35">
      <c r="A267" s="70">
        <v>265</v>
      </c>
      <c r="B267" s="70" t="s">
        <v>343</v>
      </c>
      <c r="C267" s="71">
        <v>0</v>
      </c>
      <c r="D267" s="71">
        <v>6.8482576837911902</v>
      </c>
      <c r="E267" s="71">
        <v>0.14203864298832999</v>
      </c>
      <c r="F267" s="71">
        <v>6.9902963267795197</v>
      </c>
      <c r="H267" s="70">
        <v>265</v>
      </c>
      <c r="I267" s="70" t="s">
        <v>343</v>
      </c>
      <c r="J267" s="75">
        <v>0</v>
      </c>
      <c r="K267" s="71">
        <v>26.748847407923499</v>
      </c>
      <c r="L267" s="71">
        <v>2.5557864834460702</v>
      </c>
      <c r="M267" s="71">
        <v>29.304633891369601</v>
      </c>
      <c r="O267" s="70">
        <v>265</v>
      </c>
      <c r="P267" s="70" t="s">
        <v>343</v>
      </c>
      <c r="Q267" s="75">
        <v>0</v>
      </c>
      <c r="R267" s="71">
        <v>31.481867963585</v>
      </c>
      <c r="S267" s="71">
        <v>4.7838791126994398</v>
      </c>
      <c r="T267" s="71">
        <v>36.265747076284399</v>
      </c>
      <c r="V267" s="70">
        <v>265</v>
      </c>
      <c r="W267" s="70" t="s">
        <v>343</v>
      </c>
      <c r="X267" s="71">
        <v>0</v>
      </c>
      <c r="Y267" s="71">
        <v>25.290794687004301</v>
      </c>
      <c r="Z267" s="71">
        <v>1.6292144753287601</v>
      </c>
      <c r="AA267" s="71">
        <v>26.920009162333098</v>
      </c>
      <c r="AC267" s="70">
        <v>265</v>
      </c>
      <c r="AD267" s="70" t="s">
        <v>343</v>
      </c>
      <c r="AE267" s="71">
        <v>0</v>
      </c>
      <c r="AF267" s="71">
        <v>3.0773035084789502</v>
      </c>
      <c r="AG267" s="71">
        <v>0.873308053935543</v>
      </c>
      <c r="AH267" s="71">
        <v>3.9506115624145002</v>
      </c>
      <c r="AJ267" s="70">
        <v>265</v>
      </c>
      <c r="AK267" s="70" t="s">
        <v>343</v>
      </c>
      <c r="AL267" s="71">
        <v>0</v>
      </c>
      <c r="AM267" s="71">
        <v>0.105984600544621</v>
      </c>
      <c r="AN267" s="71">
        <v>1.5630301175198699E-2</v>
      </c>
      <c r="AO267" s="71">
        <v>0.12161490171982001</v>
      </c>
      <c r="AQ267" s="70">
        <v>265</v>
      </c>
      <c r="AR267" s="70" t="s">
        <v>343</v>
      </c>
      <c r="AS267" s="71">
        <v>0</v>
      </c>
      <c r="AT267" s="71">
        <v>5.0057490046679601E-2</v>
      </c>
      <c r="AU267" s="71">
        <v>2.55435837347756E-2</v>
      </c>
      <c r="AV267" s="71">
        <v>7.5601073781455197E-2</v>
      </c>
      <c r="AX267" s="70">
        <v>265</v>
      </c>
      <c r="AY267" s="70" t="s">
        <v>343</v>
      </c>
      <c r="AZ267" s="71">
        <v>0</v>
      </c>
      <c r="BA267" s="71">
        <v>0.105984600544621</v>
      </c>
      <c r="BB267" s="71">
        <v>1.5630301175198699E-2</v>
      </c>
      <c r="BC267" s="71">
        <v>0.12161490171982001</v>
      </c>
      <c r="BE267" s="70">
        <v>265</v>
      </c>
      <c r="BF267" s="70" t="s">
        <v>343</v>
      </c>
      <c r="BG267" s="71">
        <v>0</v>
      </c>
      <c r="BH267" s="71">
        <v>5.0057490046679601E-2</v>
      </c>
      <c r="BI267" s="71">
        <v>2.55435837347756E-2</v>
      </c>
      <c r="BJ267" s="71">
        <v>7.5601073781455197E-2</v>
      </c>
      <c r="BL267" s="70">
        <v>265</v>
      </c>
      <c r="BM267" s="70" t="s">
        <v>343</v>
      </c>
      <c r="BN267" s="71">
        <v>0</v>
      </c>
      <c r="BO267" s="71">
        <v>0.21581857815443001</v>
      </c>
      <c r="BP267" s="71">
        <v>3.1828297303783101E-2</v>
      </c>
      <c r="BQ267" s="71">
        <v>0.24764687545821301</v>
      </c>
      <c r="BS267" s="70">
        <v>265</v>
      </c>
      <c r="BT267" s="70" t="s">
        <v>343</v>
      </c>
      <c r="BU267" s="71">
        <v>0</v>
      </c>
      <c r="BV267" s="71">
        <v>8.9261693977935194E-2</v>
      </c>
      <c r="BW267" s="71">
        <v>4.13528472159852E-2</v>
      </c>
      <c r="BX267" s="71">
        <v>0.13061454119391999</v>
      </c>
      <c r="BZ267" s="70">
        <v>265</v>
      </c>
      <c r="CA267" s="70" t="s">
        <v>343</v>
      </c>
      <c r="CB267" s="71">
        <v>0</v>
      </c>
      <c r="CC267" s="71">
        <v>0.76202787082159595</v>
      </c>
      <c r="CD267" s="71">
        <v>6.3612233008374597E-2</v>
      </c>
      <c r="CE267" s="71">
        <v>0.82564010382997099</v>
      </c>
      <c r="CG267" s="70">
        <v>265</v>
      </c>
      <c r="CH267" s="70" t="s">
        <v>343</v>
      </c>
      <c r="CI267" s="71">
        <v>0</v>
      </c>
      <c r="CJ267" s="71">
        <v>0.153645505600886</v>
      </c>
      <c r="CK267" s="71">
        <v>0.131264490260808</v>
      </c>
      <c r="CL267" s="71">
        <v>0.28490999586169402</v>
      </c>
      <c r="CN267" s="70">
        <v>265</v>
      </c>
      <c r="CO267" s="70" t="s">
        <v>343</v>
      </c>
      <c r="CP267" s="71">
        <v>0</v>
      </c>
      <c r="CQ267" s="71">
        <v>8.9395984177120594E-2</v>
      </c>
      <c r="CR267" s="71">
        <v>1.31838601963066E-2</v>
      </c>
      <c r="CS267" s="71">
        <v>0.102579844373427</v>
      </c>
      <c r="CU267" s="70">
        <v>265</v>
      </c>
      <c r="CV267" s="70" t="s">
        <v>343</v>
      </c>
      <c r="CW267" s="71">
        <v>0</v>
      </c>
      <c r="CX267" s="71">
        <v>4.1362162031124597E-2</v>
      </c>
      <c r="CY267" s="71">
        <v>2.1890022018329999E-2</v>
      </c>
      <c r="CZ267" s="71">
        <v>6.3252184049454596E-2</v>
      </c>
      <c r="DB267" s="70">
        <v>265</v>
      </c>
      <c r="DC267" s="70" t="s">
        <v>343</v>
      </c>
      <c r="DD267" s="71">
        <v>0</v>
      </c>
      <c r="DE267" s="71">
        <v>0.66702118255632603</v>
      </c>
      <c r="DF267" s="71">
        <v>6.0182390778639398E-2</v>
      </c>
      <c r="DG267" s="71">
        <v>0.72720357333496599</v>
      </c>
      <c r="DI267" s="70">
        <v>265</v>
      </c>
      <c r="DJ267" s="70" t="s">
        <v>343</v>
      </c>
      <c r="DK267" s="71">
        <v>0</v>
      </c>
      <c r="DL267" s="71">
        <v>0.15463939137325799</v>
      </c>
      <c r="DM267" s="71">
        <v>7.9872997522932199E-2</v>
      </c>
      <c r="DN267" s="71">
        <v>0.23451238889619</v>
      </c>
      <c r="DP267" s="70">
        <v>265</v>
      </c>
      <c r="DQ267" s="70" t="s">
        <v>343</v>
      </c>
      <c r="DR267" s="71">
        <v>0</v>
      </c>
      <c r="DS267" s="71">
        <v>0.24359960472265799</v>
      </c>
      <c r="DT267" s="71">
        <v>3.59253624433057E-2</v>
      </c>
      <c r="DU267" s="71">
        <v>0.27952496716596398</v>
      </c>
      <c r="DW267" s="70">
        <v>265</v>
      </c>
      <c r="DX267" s="70" t="s">
        <v>343</v>
      </c>
      <c r="DY267" s="71">
        <v>0</v>
      </c>
      <c r="DZ267" s="71">
        <v>0.46036962346435201</v>
      </c>
      <c r="EA267" s="71">
        <v>6.2699904027302605E-2</v>
      </c>
      <c r="EB267" s="71">
        <v>0.52306952749165503</v>
      </c>
    </row>
    <row r="268" spans="1:132" x14ac:dyDescent="0.35">
      <c r="A268" s="70">
        <v>266</v>
      </c>
      <c r="B268" s="70" t="s">
        <v>344</v>
      </c>
      <c r="C268" s="71">
        <v>0</v>
      </c>
      <c r="D268" s="71">
        <v>0</v>
      </c>
      <c r="E268" s="71">
        <v>0</v>
      </c>
      <c r="F268" s="71">
        <v>0</v>
      </c>
      <c r="H268" s="70">
        <v>266</v>
      </c>
      <c r="I268" s="70" t="s">
        <v>344</v>
      </c>
      <c r="J268" s="75">
        <v>0</v>
      </c>
      <c r="K268" s="71">
        <v>0</v>
      </c>
      <c r="L268" s="71">
        <v>0</v>
      </c>
      <c r="M268" s="71">
        <v>0</v>
      </c>
      <c r="O268" s="70">
        <v>266</v>
      </c>
      <c r="P268" s="70" t="s">
        <v>344</v>
      </c>
      <c r="Q268" s="75">
        <v>0</v>
      </c>
      <c r="R268" s="71">
        <v>0</v>
      </c>
      <c r="S268" s="71">
        <v>0</v>
      </c>
      <c r="T268" s="71">
        <v>0</v>
      </c>
      <c r="V268" s="70">
        <v>266</v>
      </c>
      <c r="W268" s="70" t="s">
        <v>344</v>
      </c>
      <c r="X268" s="71">
        <v>0</v>
      </c>
      <c r="Y268" s="71">
        <v>0</v>
      </c>
      <c r="Z268" s="71">
        <v>0</v>
      </c>
      <c r="AA268" s="71">
        <v>0</v>
      </c>
      <c r="AC268" s="70">
        <v>266</v>
      </c>
      <c r="AD268" s="70" t="s">
        <v>344</v>
      </c>
      <c r="AE268" s="71">
        <v>0</v>
      </c>
      <c r="AF268" s="71">
        <v>0</v>
      </c>
      <c r="AG268" s="71">
        <v>0</v>
      </c>
      <c r="AH268" s="71">
        <v>0</v>
      </c>
      <c r="AJ268" s="70">
        <v>266</v>
      </c>
      <c r="AK268" s="70" t="s">
        <v>344</v>
      </c>
      <c r="AL268" s="71">
        <v>0</v>
      </c>
      <c r="AM268" s="71">
        <v>0</v>
      </c>
      <c r="AN268" s="71">
        <v>0</v>
      </c>
      <c r="AO268" s="71">
        <v>0</v>
      </c>
      <c r="AQ268" s="70">
        <v>266</v>
      </c>
      <c r="AR268" s="70" t="s">
        <v>344</v>
      </c>
      <c r="AS268" s="71">
        <v>0</v>
      </c>
      <c r="AT268" s="71">
        <v>0</v>
      </c>
      <c r="AU268" s="71">
        <v>0</v>
      </c>
      <c r="AV268" s="71">
        <v>0</v>
      </c>
      <c r="AX268" s="70">
        <v>266</v>
      </c>
      <c r="AY268" s="70" t="s">
        <v>344</v>
      </c>
      <c r="AZ268" s="71">
        <v>0</v>
      </c>
      <c r="BA268" s="71">
        <v>0</v>
      </c>
      <c r="BB268" s="71">
        <v>0</v>
      </c>
      <c r="BC268" s="71">
        <v>0</v>
      </c>
      <c r="BE268" s="70">
        <v>266</v>
      </c>
      <c r="BF268" s="70" t="s">
        <v>344</v>
      </c>
      <c r="BG268" s="71">
        <v>0</v>
      </c>
      <c r="BH268" s="71">
        <v>0</v>
      </c>
      <c r="BI268" s="71">
        <v>0</v>
      </c>
      <c r="BJ268" s="71">
        <v>0</v>
      </c>
      <c r="BL268" s="70">
        <v>266</v>
      </c>
      <c r="BM268" s="70" t="s">
        <v>344</v>
      </c>
      <c r="BN268" s="71">
        <v>0</v>
      </c>
      <c r="BO268" s="71">
        <v>0</v>
      </c>
      <c r="BP268" s="71">
        <v>0</v>
      </c>
      <c r="BQ268" s="71">
        <v>0</v>
      </c>
      <c r="BS268" s="70">
        <v>266</v>
      </c>
      <c r="BT268" s="70" t="s">
        <v>344</v>
      </c>
      <c r="BU268" s="71">
        <v>0</v>
      </c>
      <c r="BV268" s="71">
        <v>0</v>
      </c>
      <c r="BW268" s="71">
        <v>0</v>
      </c>
      <c r="BX268" s="71">
        <v>0</v>
      </c>
      <c r="BZ268" s="70">
        <v>266</v>
      </c>
      <c r="CA268" s="70" t="s">
        <v>344</v>
      </c>
      <c r="CB268" s="71">
        <v>0</v>
      </c>
      <c r="CC268" s="71">
        <v>0</v>
      </c>
      <c r="CD268" s="71">
        <v>0</v>
      </c>
      <c r="CE268" s="71">
        <v>0</v>
      </c>
      <c r="CG268" s="70">
        <v>266</v>
      </c>
      <c r="CH268" s="70" t="s">
        <v>344</v>
      </c>
      <c r="CI268" s="71">
        <v>0</v>
      </c>
      <c r="CJ268" s="71">
        <v>0</v>
      </c>
      <c r="CK268" s="71">
        <v>0</v>
      </c>
      <c r="CL268" s="71">
        <v>0</v>
      </c>
      <c r="CN268" s="70">
        <v>266</v>
      </c>
      <c r="CO268" s="70" t="s">
        <v>344</v>
      </c>
      <c r="CP268" s="71">
        <v>0</v>
      </c>
      <c r="CQ268" s="71">
        <v>0</v>
      </c>
      <c r="CR268" s="71">
        <v>0</v>
      </c>
      <c r="CS268" s="71">
        <v>0</v>
      </c>
      <c r="CU268" s="70">
        <v>266</v>
      </c>
      <c r="CV268" s="70" t="s">
        <v>344</v>
      </c>
      <c r="CW268" s="71">
        <v>0</v>
      </c>
      <c r="CX268" s="71">
        <v>0</v>
      </c>
      <c r="CY268" s="71">
        <v>0</v>
      </c>
      <c r="CZ268" s="71">
        <v>0</v>
      </c>
      <c r="DB268" s="70">
        <v>266</v>
      </c>
      <c r="DC268" s="70" t="s">
        <v>344</v>
      </c>
      <c r="DD268" s="71">
        <v>0</v>
      </c>
      <c r="DE268" s="71">
        <v>0</v>
      </c>
      <c r="DF268" s="71">
        <v>0</v>
      </c>
      <c r="DG268" s="71">
        <v>0</v>
      </c>
      <c r="DI268" s="70">
        <v>266</v>
      </c>
      <c r="DJ268" s="70" t="s">
        <v>344</v>
      </c>
      <c r="DK268" s="71">
        <v>0</v>
      </c>
      <c r="DL268" s="71">
        <v>0</v>
      </c>
      <c r="DM268" s="71">
        <v>0</v>
      </c>
      <c r="DN268" s="71">
        <v>0</v>
      </c>
      <c r="DP268" s="70">
        <v>266</v>
      </c>
      <c r="DQ268" s="70" t="s">
        <v>344</v>
      </c>
      <c r="DR268" s="71">
        <v>0</v>
      </c>
      <c r="DS268" s="71">
        <v>0</v>
      </c>
      <c r="DT268" s="71">
        <v>0</v>
      </c>
      <c r="DU268" s="71">
        <v>0</v>
      </c>
      <c r="DW268" s="70">
        <v>266</v>
      </c>
      <c r="DX268" s="70" t="s">
        <v>344</v>
      </c>
      <c r="DY268" s="71">
        <v>0</v>
      </c>
      <c r="DZ268" s="71">
        <v>0</v>
      </c>
      <c r="EA268" s="71">
        <v>0</v>
      </c>
      <c r="EB268" s="71">
        <v>0</v>
      </c>
    </row>
    <row r="269" spans="1:132" x14ac:dyDescent="0.35">
      <c r="A269" s="70">
        <v>267</v>
      </c>
      <c r="B269" s="70" t="s">
        <v>345</v>
      </c>
      <c r="C269" s="71">
        <v>0</v>
      </c>
      <c r="D269" s="71">
        <v>0</v>
      </c>
      <c r="E269" s="71">
        <v>0</v>
      </c>
      <c r="F269" s="71">
        <v>0</v>
      </c>
      <c r="H269" s="70">
        <v>267</v>
      </c>
      <c r="I269" s="70" t="s">
        <v>345</v>
      </c>
      <c r="J269" s="75">
        <v>0</v>
      </c>
      <c r="K269" s="71">
        <v>0</v>
      </c>
      <c r="L269" s="71">
        <v>0</v>
      </c>
      <c r="M269" s="71">
        <v>0</v>
      </c>
      <c r="O269" s="70">
        <v>267</v>
      </c>
      <c r="P269" s="70" t="s">
        <v>345</v>
      </c>
      <c r="Q269" s="75">
        <v>0</v>
      </c>
      <c r="R269" s="71">
        <v>0</v>
      </c>
      <c r="S269" s="71">
        <v>0</v>
      </c>
      <c r="T269" s="71">
        <v>0</v>
      </c>
      <c r="V269" s="70">
        <v>267</v>
      </c>
      <c r="W269" s="70" t="s">
        <v>345</v>
      </c>
      <c r="X269" s="71">
        <v>0</v>
      </c>
      <c r="Y269" s="71">
        <v>0</v>
      </c>
      <c r="Z269" s="71">
        <v>0</v>
      </c>
      <c r="AA269" s="71">
        <v>0</v>
      </c>
      <c r="AC269" s="70">
        <v>267</v>
      </c>
      <c r="AD269" s="70" t="s">
        <v>345</v>
      </c>
      <c r="AE269" s="71">
        <v>0</v>
      </c>
      <c r="AF269" s="71">
        <v>0</v>
      </c>
      <c r="AG269" s="71">
        <v>0</v>
      </c>
      <c r="AH269" s="71">
        <v>0</v>
      </c>
      <c r="AJ269" s="70">
        <v>267</v>
      </c>
      <c r="AK269" s="70" t="s">
        <v>345</v>
      </c>
      <c r="AL269" s="71">
        <v>0</v>
      </c>
      <c r="AM269" s="71">
        <v>0</v>
      </c>
      <c r="AN269" s="71">
        <v>0</v>
      </c>
      <c r="AO269" s="71">
        <v>0</v>
      </c>
      <c r="AQ269" s="70">
        <v>267</v>
      </c>
      <c r="AR269" s="70" t="s">
        <v>345</v>
      </c>
      <c r="AS269" s="71">
        <v>0</v>
      </c>
      <c r="AT269" s="71">
        <v>0</v>
      </c>
      <c r="AU269" s="71">
        <v>0</v>
      </c>
      <c r="AV269" s="71">
        <v>0</v>
      </c>
      <c r="AX269" s="70">
        <v>267</v>
      </c>
      <c r="AY269" s="70" t="s">
        <v>345</v>
      </c>
      <c r="AZ269" s="71">
        <v>0</v>
      </c>
      <c r="BA269" s="71">
        <v>0</v>
      </c>
      <c r="BB269" s="71">
        <v>0</v>
      </c>
      <c r="BC269" s="71">
        <v>0</v>
      </c>
      <c r="BE269" s="70">
        <v>267</v>
      </c>
      <c r="BF269" s="70" t="s">
        <v>345</v>
      </c>
      <c r="BG269" s="71">
        <v>0</v>
      </c>
      <c r="BH269" s="71">
        <v>0</v>
      </c>
      <c r="BI269" s="71">
        <v>0</v>
      </c>
      <c r="BJ269" s="71">
        <v>0</v>
      </c>
      <c r="BL269" s="70">
        <v>267</v>
      </c>
      <c r="BM269" s="70" t="s">
        <v>345</v>
      </c>
      <c r="BN269" s="71">
        <v>0</v>
      </c>
      <c r="BO269" s="71">
        <v>0</v>
      </c>
      <c r="BP269" s="71">
        <v>0</v>
      </c>
      <c r="BQ269" s="71">
        <v>0</v>
      </c>
      <c r="BS269" s="70">
        <v>267</v>
      </c>
      <c r="BT269" s="70" t="s">
        <v>345</v>
      </c>
      <c r="BU269" s="71">
        <v>0</v>
      </c>
      <c r="BV269" s="71">
        <v>0</v>
      </c>
      <c r="BW269" s="71">
        <v>0</v>
      </c>
      <c r="BX269" s="71">
        <v>0</v>
      </c>
      <c r="BZ269" s="70">
        <v>267</v>
      </c>
      <c r="CA269" s="70" t="s">
        <v>345</v>
      </c>
      <c r="CB269" s="71">
        <v>0</v>
      </c>
      <c r="CC269" s="71">
        <v>0</v>
      </c>
      <c r="CD269" s="71">
        <v>0</v>
      </c>
      <c r="CE269" s="71">
        <v>0</v>
      </c>
      <c r="CG269" s="70">
        <v>267</v>
      </c>
      <c r="CH269" s="70" t="s">
        <v>345</v>
      </c>
      <c r="CI269" s="71">
        <v>0</v>
      </c>
      <c r="CJ269" s="71">
        <v>0</v>
      </c>
      <c r="CK269" s="71">
        <v>0</v>
      </c>
      <c r="CL269" s="71">
        <v>0</v>
      </c>
      <c r="CN269" s="70">
        <v>267</v>
      </c>
      <c r="CO269" s="70" t="s">
        <v>345</v>
      </c>
      <c r="CP269" s="71">
        <v>0</v>
      </c>
      <c r="CQ269" s="71">
        <v>0</v>
      </c>
      <c r="CR269" s="71">
        <v>0</v>
      </c>
      <c r="CS269" s="71">
        <v>0</v>
      </c>
      <c r="CU269" s="70">
        <v>267</v>
      </c>
      <c r="CV269" s="70" t="s">
        <v>345</v>
      </c>
      <c r="CW269" s="71">
        <v>0</v>
      </c>
      <c r="CX269" s="71">
        <v>0</v>
      </c>
      <c r="CY269" s="71">
        <v>0</v>
      </c>
      <c r="CZ269" s="71">
        <v>0</v>
      </c>
      <c r="DB269" s="70">
        <v>267</v>
      </c>
      <c r="DC269" s="70" t="s">
        <v>345</v>
      </c>
      <c r="DD269" s="71">
        <v>0</v>
      </c>
      <c r="DE269" s="71">
        <v>0</v>
      </c>
      <c r="DF269" s="71">
        <v>0</v>
      </c>
      <c r="DG269" s="71">
        <v>0</v>
      </c>
      <c r="DI269" s="70">
        <v>267</v>
      </c>
      <c r="DJ269" s="70" t="s">
        <v>345</v>
      </c>
      <c r="DK269" s="71">
        <v>0</v>
      </c>
      <c r="DL269" s="71">
        <v>0</v>
      </c>
      <c r="DM269" s="71">
        <v>0</v>
      </c>
      <c r="DN269" s="71">
        <v>0</v>
      </c>
      <c r="DP269" s="70">
        <v>267</v>
      </c>
      <c r="DQ269" s="70" t="s">
        <v>345</v>
      </c>
      <c r="DR269" s="71">
        <v>0</v>
      </c>
      <c r="DS269" s="71">
        <v>0</v>
      </c>
      <c r="DT269" s="71">
        <v>0</v>
      </c>
      <c r="DU269" s="71">
        <v>0</v>
      </c>
      <c r="DW269" s="70">
        <v>267</v>
      </c>
      <c r="DX269" s="70" t="s">
        <v>345</v>
      </c>
      <c r="DY269" s="71">
        <v>0</v>
      </c>
      <c r="DZ269" s="71">
        <v>0</v>
      </c>
      <c r="EA269" s="71">
        <v>0</v>
      </c>
      <c r="EB269" s="71">
        <v>0</v>
      </c>
    </row>
    <row r="270" spans="1:132" x14ac:dyDescent="0.35">
      <c r="A270" s="70">
        <v>268</v>
      </c>
      <c r="B270" s="70" t="s">
        <v>346</v>
      </c>
      <c r="C270" s="71">
        <v>0</v>
      </c>
      <c r="D270" s="71">
        <v>0</v>
      </c>
      <c r="E270" s="71">
        <v>0</v>
      </c>
      <c r="F270" s="71">
        <v>0</v>
      </c>
      <c r="H270" s="70">
        <v>268</v>
      </c>
      <c r="I270" s="70" t="s">
        <v>346</v>
      </c>
      <c r="J270" s="75">
        <v>0</v>
      </c>
      <c r="K270" s="71">
        <v>0</v>
      </c>
      <c r="L270" s="71">
        <v>0</v>
      </c>
      <c r="M270" s="71">
        <v>0</v>
      </c>
      <c r="O270" s="70">
        <v>268</v>
      </c>
      <c r="P270" s="70" t="s">
        <v>346</v>
      </c>
      <c r="Q270" s="75">
        <v>0</v>
      </c>
      <c r="R270" s="71">
        <v>0</v>
      </c>
      <c r="S270" s="71">
        <v>0</v>
      </c>
      <c r="T270" s="71">
        <v>0</v>
      </c>
      <c r="V270" s="70">
        <v>268</v>
      </c>
      <c r="W270" s="70" t="s">
        <v>346</v>
      </c>
      <c r="X270" s="71">
        <v>0</v>
      </c>
      <c r="Y270" s="71">
        <v>0</v>
      </c>
      <c r="Z270" s="71">
        <v>0</v>
      </c>
      <c r="AA270" s="71">
        <v>0</v>
      </c>
      <c r="AC270" s="70">
        <v>268</v>
      </c>
      <c r="AD270" s="70" t="s">
        <v>346</v>
      </c>
      <c r="AE270" s="71">
        <v>0</v>
      </c>
      <c r="AF270" s="71">
        <v>0</v>
      </c>
      <c r="AG270" s="71">
        <v>0</v>
      </c>
      <c r="AH270" s="71">
        <v>0</v>
      </c>
      <c r="AJ270" s="70">
        <v>268</v>
      </c>
      <c r="AK270" s="70" t="s">
        <v>346</v>
      </c>
      <c r="AL270" s="71">
        <v>0</v>
      </c>
      <c r="AM270" s="71">
        <v>0</v>
      </c>
      <c r="AN270" s="71">
        <v>0</v>
      </c>
      <c r="AO270" s="71">
        <v>0</v>
      </c>
      <c r="AQ270" s="70">
        <v>268</v>
      </c>
      <c r="AR270" s="70" t="s">
        <v>346</v>
      </c>
      <c r="AS270" s="71">
        <v>0</v>
      </c>
      <c r="AT270" s="71">
        <v>0</v>
      </c>
      <c r="AU270" s="71">
        <v>0</v>
      </c>
      <c r="AV270" s="71">
        <v>0</v>
      </c>
      <c r="AX270" s="70">
        <v>268</v>
      </c>
      <c r="AY270" s="70" t="s">
        <v>346</v>
      </c>
      <c r="AZ270" s="71">
        <v>0</v>
      </c>
      <c r="BA270" s="71">
        <v>0</v>
      </c>
      <c r="BB270" s="71">
        <v>0</v>
      </c>
      <c r="BC270" s="71">
        <v>0</v>
      </c>
      <c r="BE270" s="70">
        <v>268</v>
      </c>
      <c r="BF270" s="70" t="s">
        <v>346</v>
      </c>
      <c r="BG270" s="71">
        <v>0</v>
      </c>
      <c r="BH270" s="71">
        <v>0</v>
      </c>
      <c r="BI270" s="71">
        <v>0</v>
      </c>
      <c r="BJ270" s="71">
        <v>0</v>
      </c>
      <c r="BL270" s="70">
        <v>268</v>
      </c>
      <c r="BM270" s="70" t="s">
        <v>346</v>
      </c>
      <c r="BN270" s="71">
        <v>0</v>
      </c>
      <c r="BO270" s="71">
        <v>0</v>
      </c>
      <c r="BP270" s="71">
        <v>0</v>
      </c>
      <c r="BQ270" s="71">
        <v>0</v>
      </c>
      <c r="BS270" s="70">
        <v>268</v>
      </c>
      <c r="BT270" s="70" t="s">
        <v>346</v>
      </c>
      <c r="BU270" s="71">
        <v>0</v>
      </c>
      <c r="BV270" s="71">
        <v>0</v>
      </c>
      <c r="BW270" s="71">
        <v>0</v>
      </c>
      <c r="BX270" s="71">
        <v>0</v>
      </c>
      <c r="BZ270" s="70">
        <v>268</v>
      </c>
      <c r="CA270" s="70" t="s">
        <v>346</v>
      </c>
      <c r="CB270" s="71">
        <v>0</v>
      </c>
      <c r="CC270" s="71">
        <v>0</v>
      </c>
      <c r="CD270" s="71">
        <v>0</v>
      </c>
      <c r="CE270" s="71">
        <v>0</v>
      </c>
      <c r="CG270" s="70">
        <v>268</v>
      </c>
      <c r="CH270" s="70" t="s">
        <v>346</v>
      </c>
      <c r="CI270" s="71">
        <v>0</v>
      </c>
      <c r="CJ270" s="71">
        <v>0</v>
      </c>
      <c r="CK270" s="71">
        <v>0</v>
      </c>
      <c r="CL270" s="71">
        <v>0</v>
      </c>
      <c r="CN270" s="70">
        <v>268</v>
      </c>
      <c r="CO270" s="70" t="s">
        <v>346</v>
      </c>
      <c r="CP270" s="71">
        <v>0</v>
      </c>
      <c r="CQ270" s="71">
        <v>0</v>
      </c>
      <c r="CR270" s="71">
        <v>0</v>
      </c>
      <c r="CS270" s="71">
        <v>0</v>
      </c>
      <c r="CU270" s="70">
        <v>268</v>
      </c>
      <c r="CV270" s="70" t="s">
        <v>346</v>
      </c>
      <c r="CW270" s="71">
        <v>0</v>
      </c>
      <c r="CX270" s="71">
        <v>0</v>
      </c>
      <c r="CY270" s="71">
        <v>0</v>
      </c>
      <c r="CZ270" s="71">
        <v>0</v>
      </c>
      <c r="DB270" s="70">
        <v>268</v>
      </c>
      <c r="DC270" s="70" t="s">
        <v>346</v>
      </c>
      <c r="DD270" s="71">
        <v>0</v>
      </c>
      <c r="DE270" s="71">
        <v>0</v>
      </c>
      <c r="DF270" s="71">
        <v>0</v>
      </c>
      <c r="DG270" s="71">
        <v>0</v>
      </c>
      <c r="DI270" s="70">
        <v>268</v>
      </c>
      <c r="DJ270" s="70" t="s">
        <v>346</v>
      </c>
      <c r="DK270" s="71">
        <v>0</v>
      </c>
      <c r="DL270" s="71">
        <v>0</v>
      </c>
      <c r="DM270" s="71">
        <v>0</v>
      </c>
      <c r="DN270" s="71">
        <v>0</v>
      </c>
      <c r="DP270" s="70">
        <v>268</v>
      </c>
      <c r="DQ270" s="70" t="s">
        <v>346</v>
      </c>
      <c r="DR270" s="71">
        <v>0</v>
      </c>
      <c r="DS270" s="71">
        <v>0</v>
      </c>
      <c r="DT270" s="71">
        <v>0</v>
      </c>
      <c r="DU270" s="71">
        <v>0</v>
      </c>
      <c r="DW270" s="70">
        <v>268</v>
      </c>
      <c r="DX270" s="70" t="s">
        <v>346</v>
      </c>
      <c r="DY270" s="71">
        <v>0</v>
      </c>
      <c r="DZ270" s="71">
        <v>0</v>
      </c>
      <c r="EA270" s="71">
        <v>0</v>
      </c>
      <c r="EB270" s="71">
        <v>0</v>
      </c>
    </row>
    <row r="271" spans="1:132" x14ac:dyDescent="0.35">
      <c r="A271" s="70">
        <v>269</v>
      </c>
      <c r="B271" s="70" t="s">
        <v>347</v>
      </c>
      <c r="C271" s="71">
        <v>0</v>
      </c>
      <c r="D271" s="71">
        <v>0</v>
      </c>
      <c r="E271" s="71">
        <v>0</v>
      </c>
      <c r="F271" s="71">
        <v>0</v>
      </c>
      <c r="H271" s="70">
        <v>269</v>
      </c>
      <c r="I271" s="70" t="s">
        <v>347</v>
      </c>
      <c r="J271" s="75">
        <v>0</v>
      </c>
      <c r="K271" s="71">
        <v>0</v>
      </c>
      <c r="L271" s="71">
        <v>0</v>
      </c>
      <c r="M271" s="71">
        <v>0</v>
      </c>
      <c r="O271" s="70">
        <v>269</v>
      </c>
      <c r="P271" s="70" t="s">
        <v>347</v>
      </c>
      <c r="Q271" s="75">
        <v>0</v>
      </c>
      <c r="R271" s="71">
        <v>0</v>
      </c>
      <c r="S271" s="71">
        <v>0</v>
      </c>
      <c r="T271" s="71">
        <v>0</v>
      </c>
      <c r="V271" s="70">
        <v>269</v>
      </c>
      <c r="W271" s="70" t="s">
        <v>347</v>
      </c>
      <c r="X271" s="71">
        <v>0</v>
      </c>
      <c r="Y271" s="71">
        <v>0</v>
      </c>
      <c r="Z271" s="71">
        <v>0</v>
      </c>
      <c r="AA271" s="71">
        <v>0</v>
      </c>
      <c r="AC271" s="70">
        <v>269</v>
      </c>
      <c r="AD271" s="70" t="s">
        <v>347</v>
      </c>
      <c r="AE271" s="71">
        <v>0</v>
      </c>
      <c r="AF271" s="71">
        <v>0</v>
      </c>
      <c r="AG271" s="71">
        <v>0</v>
      </c>
      <c r="AH271" s="71">
        <v>0</v>
      </c>
      <c r="AJ271" s="70">
        <v>269</v>
      </c>
      <c r="AK271" s="70" t="s">
        <v>347</v>
      </c>
      <c r="AL271" s="71">
        <v>0</v>
      </c>
      <c r="AM271" s="71">
        <v>0</v>
      </c>
      <c r="AN271" s="71">
        <v>0</v>
      </c>
      <c r="AO271" s="71">
        <v>0</v>
      </c>
      <c r="AQ271" s="70">
        <v>269</v>
      </c>
      <c r="AR271" s="70" t="s">
        <v>347</v>
      </c>
      <c r="AS271" s="71">
        <v>0</v>
      </c>
      <c r="AT271" s="71">
        <v>0</v>
      </c>
      <c r="AU271" s="71">
        <v>0</v>
      </c>
      <c r="AV271" s="71">
        <v>0</v>
      </c>
      <c r="AX271" s="70">
        <v>269</v>
      </c>
      <c r="AY271" s="70" t="s">
        <v>347</v>
      </c>
      <c r="AZ271" s="71">
        <v>0</v>
      </c>
      <c r="BA271" s="71">
        <v>0</v>
      </c>
      <c r="BB271" s="71">
        <v>0</v>
      </c>
      <c r="BC271" s="71">
        <v>0</v>
      </c>
      <c r="BE271" s="70">
        <v>269</v>
      </c>
      <c r="BF271" s="70" t="s">
        <v>347</v>
      </c>
      <c r="BG271" s="71">
        <v>0</v>
      </c>
      <c r="BH271" s="71">
        <v>0</v>
      </c>
      <c r="BI271" s="71">
        <v>0</v>
      </c>
      <c r="BJ271" s="71">
        <v>0</v>
      </c>
      <c r="BL271" s="70">
        <v>269</v>
      </c>
      <c r="BM271" s="70" t="s">
        <v>347</v>
      </c>
      <c r="BN271" s="71">
        <v>0</v>
      </c>
      <c r="BO271" s="71">
        <v>0</v>
      </c>
      <c r="BP271" s="71">
        <v>0</v>
      </c>
      <c r="BQ271" s="71">
        <v>0</v>
      </c>
      <c r="BS271" s="70">
        <v>269</v>
      </c>
      <c r="BT271" s="70" t="s">
        <v>347</v>
      </c>
      <c r="BU271" s="71">
        <v>0</v>
      </c>
      <c r="BV271" s="71">
        <v>0</v>
      </c>
      <c r="BW271" s="71">
        <v>0</v>
      </c>
      <c r="BX271" s="71">
        <v>0</v>
      </c>
      <c r="BZ271" s="70">
        <v>269</v>
      </c>
      <c r="CA271" s="70" t="s">
        <v>347</v>
      </c>
      <c r="CB271" s="71">
        <v>0</v>
      </c>
      <c r="CC271" s="71">
        <v>0</v>
      </c>
      <c r="CD271" s="71">
        <v>0</v>
      </c>
      <c r="CE271" s="71">
        <v>0</v>
      </c>
      <c r="CG271" s="70">
        <v>269</v>
      </c>
      <c r="CH271" s="70" t="s">
        <v>347</v>
      </c>
      <c r="CI271" s="71">
        <v>0</v>
      </c>
      <c r="CJ271" s="71">
        <v>0</v>
      </c>
      <c r="CK271" s="71">
        <v>0</v>
      </c>
      <c r="CL271" s="71">
        <v>0</v>
      </c>
      <c r="CN271" s="70">
        <v>269</v>
      </c>
      <c r="CO271" s="70" t="s">
        <v>347</v>
      </c>
      <c r="CP271" s="71">
        <v>0</v>
      </c>
      <c r="CQ271" s="71">
        <v>0</v>
      </c>
      <c r="CR271" s="71">
        <v>0</v>
      </c>
      <c r="CS271" s="71">
        <v>0</v>
      </c>
      <c r="CU271" s="70">
        <v>269</v>
      </c>
      <c r="CV271" s="70" t="s">
        <v>347</v>
      </c>
      <c r="CW271" s="71">
        <v>0</v>
      </c>
      <c r="CX271" s="71">
        <v>0</v>
      </c>
      <c r="CY271" s="71">
        <v>0</v>
      </c>
      <c r="CZ271" s="71">
        <v>0</v>
      </c>
      <c r="DB271" s="70">
        <v>269</v>
      </c>
      <c r="DC271" s="70" t="s">
        <v>347</v>
      </c>
      <c r="DD271" s="71">
        <v>0</v>
      </c>
      <c r="DE271" s="71">
        <v>0</v>
      </c>
      <c r="DF271" s="71">
        <v>0</v>
      </c>
      <c r="DG271" s="71">
        <v>0</v>
      </c>
      <c r="DI271" s="70">
        <v>269</v>
      </c>
      <c r="DJ271" s="70" t="s">
        <v>347</v>
      </c>
      <c r="DK271" s="71">
        <v>0</v>
      </c>
      <c r="DL271" s="71">
        <v>0</v>
      </c>
      <c r="DM271" s="71">
        <v>0</v>
      </c>
      <c r="DN271" s="71">
        <v>0</v>
      </c>
      <c r="DP271" s="70">
        <v>269</v>
      </c>
      <c r="DQ271" s="70" t="s">
        <v>347</v>
      </c>
      <c r="DR271" s="71">
        <v>0</v>
      </c>
      <c r="DS271" s="71">
        <v>0</v>
      </c>
      <c r="DT271" s="71">
        <v>0</v>
      </c>
      <c r="DU271" s="71">
        <v>0</v>
      </c>
      <c r="DW271" s="70">
        <v>269</v>
      </c>
      <c r="DX271" s="70" t="s">
        <v>347</v>
      </c>
      <c r="DY271" s="71">
        <v>0</v>
      </c>
      <c r="DZ271" s="71">
        <v>0</v>
      </c>
      <c r="EA271" s="71">
        <v>0</v>
      </c>
      <c r="EB271" s="71">
        <v>0</v>
      </c>
    </row>
    <row r="272" spans="1:132" x14ac:dyDescent="0.35">
      <c r="A272" s="70">
        <v>270</v>
      </c>
      <c r="B272" s="70" t="s">
        <v>348</v>
      </c>
      <c r="C272" s="71">
        <v>0</v>
      </c>
      <c r="D272" s="71">
        <v>0</v>
      </c>
      <c r="E272" s="71">
        <v>0</v>
      </c>
      <c r="F272" s="71">
        <v>0</v>
      </c>
      <c r="H272" s="70">
        <v>270</v>
      </c>
      <c r="I272" s="70" t="s">
        <v>348</v>
      </c>
      <c r="J272" s="75">
        <v>0</v>
      </c>
      <c r="K272" s="71">
        <v>0</v>
      </c>
      <c r="L272" s="71">
        <v>0</v>
      </c>
      <c r="M272" s="71">
        <v>0</v>
      </c>
      <c r="O272" s="70">
        <v>270</v>
      </c>
      <c r="P272" s="70" t="s">
        <v>348</v>
      </c>
      <c r="Q272" s="75">
        <v>0</v>
      </c>
      <c r="R272" s="71">
        <v>0</v>
      </c>
      <c r="S272" s="71">
        <v>0</v>
      </c>
      <c r="T272" s="71">
        <v>0</v>
      </c>
      <c r="V272" s="70">
        <v>270</v>
      </c>
      <c r="W272" s="70" t="s">
        <v>348</v>
      </c>
      <c r="X272" s="71">
        <v>0</v>
      </c>
      <c r="Y272" s="71">
        <v>0</v>
      </c>
      <c r="Z272" s="71">
        <v>0</v>
      </c>
      <c r="AA272" s="71">
        <v>0</v>
      </c>
      <c r="AC272" s="70">
        <v>270</v>
      </c>
      <c r="AD272" s="70" t="s">
        <v>348</v>
      </c>
      <c r="AE272" s="71">
        <v>0</v>
      </c>
      <c r="AF272" s="71">
        <v>0</v>
      </c>
      <c r="AG272" s="71">
        <v>0</v>
      </c>
      <c r="AH272" s="71">
        <v>0</v>
      </c>
      <c r="AJ272" s="70">
        <v>270</v>
      </c>
      <c r="AK272" s="70" t="s">
        <v>348</v>
      </c>
      <c r="AL272" s="71">
        <v>0</v>
      </c>
      <c r="AM272" s="71">
        <v>0</v>
      </c>
      <c r="AN272" s="71">
        <v>0</v>
      </c>
      <c r="AO272" s="71">
        <v>0</v>
      </c>
      <c r="AQ272" s="70">
        <v>270</v>
      </c>
      <c r="AR272" s="70" t="s">
        <v>348</v>
      </c>
      <c r="AS272" s="71">
        <v>0</v>
      </c>
      <c r="AT272" s="71">
        <v>0</v>
      </c>
      <c r="AU272" s="71">
        <v>0</v>
      </c>
      <c r="AV272" s="71">
        <v>0</v>
      </c>
      <c r="AX272" s="70">
        <v>270</v>
      </c>
      <c r="AY272" s="70" t="s">
        <v>348</v>
      </c>
      <c r="AZ272" s="71">
        <v>0</v>
      </c>
      <c r="BA272" s="71">
        <v>0</v>
      </c>
      <c r="BB272" s="71">
        <v>0</v>
      </c>
      <c r="BC272" s="71">
        <v>0</v>
      </c>
      <c r="BE272" s="70">
        <v>270</v>
      </c>
      <c r="BF272" s="70" t="s">
        <v>348</v>
      </c>
      <c r="BG272" s="71">
        <v>0</v>
      </c>
      <c r="BH272" s="71">
        <v>0</v>
      </c>
      <c r="BI272" s="71">
        <v>0</v>
      </c>
      <c r="BJ272" s="71">
        <v>0</v>
      </c>
      <c r="BL272" s="70">
        <v>270</v>
      </c>
      <c r="BM272" s="70" t="s">
        <v>348</v>
      </c>
      <c r="BN272" s="71">
        <v>0</v>
      </c>
      <c r="BO272" s="71">
        <v>0</v>
      </c>
      <c r="BP272" s="71">
        <v>0</v>
      </c>
      <c r="BQ272" s="71">
        <v>0</v>
      </c>
      <c r="BS272" s="70">
        <v>270</v>
      </c>
      <c r="BT272" s="70" t="s">
        <v>348</v>
      </c>
      <c r="BU272" s="71">
        <v>0</v>
      </c>
      <c r="BV272" s="71">
        <v>0</v>
      </c>
      <c r="BW272" s="71">
        <v>0</v>
      </c>
      <c r="BX272" s="71">
        <v>0</v>
      </c>
      <c r="BZ272" s="70">
        <v>270</v>
      </c>
      <c r="CA272" s="70" t="s">
        <v>348</v>
      </c>
      <c r="CB272" s="71">
        <v>0</v>
      </c>
      <c r="CC272" s="71">
        <v>0</v>
      </c>
      <c r="CD272" s="71">
        <v>0</v>
      </c>
      <c r="CE272" s="71">
        <v>0</v>
      </c>
      <c r="CG272" s="70">
        <v>270</v>
      </c>
      <c r="CH272" s="70" t="s">
        <v>348</v>
      </c>
      <c r="CI272" s="71">
        <v>0</v>
      </c>
      <c r="CJ272" s="71">
        <v>0</v>
      </c>
      <c r="CK272" s="71">
        <v>0</v>
      </c>
      <c r="CL272" s="71">
        <v>0</v>
      </c>
      <c r="CN272" s="70">
        <v>270</v>
      </c>
      <c r="CO272" s="70" t="s">
        <v>348</v>
      </c>
      <c r="CP272" s="71">
        <v>0</v>
      </c>
      <c r="CQ272" s="71">
        <v>0</v>
      </c>
      <c r="CR272" s="71">
        <v>0</v>
      </c>
      <c r="CS272" s="71">
        <v>0</v>
      </c>
      <c r="CU272" s="70">
        <v>270</v>
      </c>
      <c r="CV272" s="70" t="s">
        <v>348</v>
      </c>
      <c r="CW272" s="71">
        <v>0</v>
      </c>
      <c r="CX272" s="71">
        <v>0</v>
      </c>
      <c r="CY272" s="71">
        <v>0</v>
      </c>
      <c r="CZ272" s="71">
        <v>0</v>
      </c>
      <c r="DB272" s="70">
        <v>270</v>
      </c>
      <c r="DC272" s="70" t="s">
        <v>348</v>
      </c>
      <c r="DD272" s="71">
        <v>0</v>
      </c>
      <c r="DE272" s="71">
        <v>0</v>
      </c>
      <c r="DF272" s="71">
        <v>0</v>
      </c>
      <c r="DG272" s="71">
        <v>0</v>
      </c>
      <c r="DI272" s="70">
        <v>270</v>
      </c>
      <c r="DJ272" s="70" t="s">
        <v>348</v>
      </c>
      <c r="DK272" s="71">
        <v>0</v>
      </c>
      <c r="DL272" s="71">
        <v>0</v>
      </c>
      <c r="DM272" s="71">
        <v>0</v>
      </c>
      <c r="DN272" s="71">
        <v>0</v>
      </c>
      <c r="DP272" s="70">
        <v>270</v>
      </c>
      <c r="DQ272" s="70" t="s">
        <v>348</v>
      </c>
      <c r="DR272" s="71">
        <v>0</v>
      </c>
      <c r="DS272" s="71">
        <v>0</v>
      </c>
      <c r="DT272" s="71">
        <v>0</v>
      </c>
      <c r="DU272" s="71">
        <v>0</v>
      </c>
      <c r="DW272" s="70">
        <v>270</v>
      </c>
      <c r="DX272" s="70" t="s">
        <v>348</v>
      </c>
      <c r="DY272" s="71">
        <v>0</v>
      </c>
      <c r="DZ272" s="71">
        <v>0</v>
      </c>
      <c r="EA272" s="71">
        <v>0</v>
      </c>
      <c r="EB272" s="71">
        <v>0</v>
      </c>
    </row>
    <row r="273" spans="1:132" x14ac:dyDescent="0.35">
      <c r="A273" s="70">
        <v>271</v>
      </c>
      <c r="B273" s="70" t="s">
        <v>349</v>
      </c>
      <c r="C273" s="71">
        <v>0</v>
      </c>
      <c r="D273" s="71">
        <v>1.5152012685149101</v>
      </c>
      <c r="E273" s="71">
        <v>0.74900339840330499</v>
      </c>
      <c r="F273" s="71">
        <v>2.2642046669182201</v>
      </c>
      <c r="H273" s="70">
        <v>271</v>
      </c>
      <c r="I273" s="70" t="s">
        <v>349</v>
      </c>
      <c r="J273" s="75">
        <v>0</v>
      </c>
      <c r="K273" s="71">
        <v>27.350066590500202</v>
      </c>
      <c r="L273" s="71">
        <v>13.482693049842601</v>
      </c>
      <c r="M273" s="71">
        <v>40.8327596403428</v>
      </c>
      <c r="O273" s="70">
        <v>271</v>
      </c>
      <c r="P273" s="70" t="s">
        <v>349</v>
      </c>
      <c r="Q273" s="75">
        <v>0</v>
      </c>
      <c r="R273" s="71">
        <v>12.722420610253399</v>
      </c>
      <c r="S273" s="71">
        <v>25.259365129587799</v>
      </c>
      <c r="T273" s="71">
        <v>37.9817857398413</v>
      </c>
      <c r="V273" s="70">
        <v>271</v>
      </c>
      <c r="W273" s="70" t="s">
        <v>349</v>
      </c>
      <c r="X273" s="71">
        <v>0</v>
      </c>
      <c r="Y273" s="71">
        <v>16.799591703361099</v>
      </c>
      <c r="Z273" s="71">
        <v>8.5921164749318795</v>
      </c>
      <c r="AA273" s="71">
        <v>25.391708178292902</v>
      </c>
      <c r="AC273" s="70">
        <v>271</v>
      </c>
      <c r="AD273" s="70" t="s">
        <v>349</v>
      </c>
      <c r="AE273" s="71">
        <v>0</v>
      </c>
      <c r="AF273" s="71">
        <v>3.3421905755200898</v>
      </c>
      <c r="AG273" s="71">
        <v>4.6120062431446396</v>
      </c>
      <c r="AH273" s="71">
        <v>7.9541968186647303</v>
      </c>
      <c r="AJ273" s="70">
        <v>271</v>
      </c>
      <c r="AK273" s="70" t="s">
        <v>349</v>
      </c>
      <c r="AL273" s="71">
        <v>0</v>
      </c>
      <c r="AM273" s="71">
        <v>0.15966981701404401</v>
      </c>
      <c r="AN273" s="71">
        <v>8.2478024027836397E-2</v>
      </c>
      <c r="AO273" s="71">
        <v>0.242147841041881</v>
      </c>
      <c r="AQ273" s="70">
        <v>271</v>
      </c>
      <c r="AR273" s="70" t="s">
        <v>349</v>
      </c>
      <c r="AS273" s="71">
        <v>0</v>
      </c>
      <c r="AT273" s="71">
        <v>0.36647080539237797</v>
      </c>
      <c r="AU273" s="71">
        <v>0.13478775684705999</v>
      </c>
      <c r="AV273" s="71">
        <v>0.50125856223943799</v>
      </c>
      <c r="AX273" s="70">
        <v>271</v>
      </c>
      <c r="AY273" s="70" t="s">
        <v>349</v>
      </c>
      <c r="AZ273" s="71">
        <v>0</v>
      </c>
      <c r="BA273" s="71">
        <v>0.15966981701404401</v>
      </c>
      <c r="BB273" s="71">
        <v>8.2478024027836397E-2</v>
      </c>
      <c r="BC273" s="71">
        <v>0.242147841041881</v>
      </c>
      <c r="BE273" s="70">
        <v>271</v>
      </c>
      <c r="BF273" s="70" t="s">
        <v>349</v>
      </c>
      <c r="BG273" s="71">
        <v>0</v>
      </c>
      <c r="BH273" s="71">
        <v>0.36647080539237797</v>
      </c>
      <c r="BI273" s="71">
        <v>0.13478775684705999</v>
      </c>
      <c r="BJ273" s="71">
        <v>0.50125856223943799</v>
      </c>
      <c r="BL273" s="70">
        <v>271</v>
      </c>
      <c r="BM273" s="70" t="s">
        <v>349</v>
      </c>
      <c r="BN273" s="71">
        <v>0</v>
      </c>
      <c r="BO273" s="71">
        <v>0.32513886644919598</v>
      </c>
      <c r="BP273" s="71">
        <v>0.167951662630274</v>
      </c>
      <c r="BQ273" s="71">
        <v>0.49309052907946999</v>
      </c>
      <c r="BS273" s="70">
        <v>271</v>
      </c>
      <c r="BT273" s="70" t="s">
        <v>349</v>
      </c>
      <c r="BU273" s="71">
        <v>0</v>
      </c>
      <c r="BV273" s="71">
        <v>0.43737953424417197</v>
      </c>
      <c r="BW273" s="71">
        <v>0.218271334344214</v>
      </c>
      <c r="BX273" s="71">
        <v>0.65565086858838595</v>
      </c>
      <c r="BZ273" s="70">
        <v>271</v>
      </c>
      <c r="CA273" s="70" t="s">
        <v>349</v>
      </c>
      <c r="CB273" s="71">
        <v>0</v>
      </c>
      <c r="CC273" s="71">
        <v>0.69341966244049502</v>
      </c>
      <c r="CD273" s="71">
        <v>0.33553970491047702</v>
      </c>
      <c r="CE273" s="71">
        <v>1.02895936735097</v>
      </c>
      <c r="CG273" s="70">
        <v>271</v>
      </c>
      <c r="CH273" s="70" t="s">
        <v>349</v>
      </c>
      <c r="CI273" s="71">
        <v>0</v>
      </c>
      <c r="CJ273" s="71">
        <v>0.55854035761098897</v>
      </c>
      <c r="CK273" s="71">
        <v>0.69319845829290805</v>
      </c>
      <c r="CL273" s="71">
        <v>1.2517388159039</v>
      </c>
      <c r="CN273" s="70">
        <v>271</v>
      </c>
      <c r="CO273" s="70" t="s">
        <v>349</v>
      </c>
      <c r="CP273" s="71">
        <v>0</v>
      </c>
      <c r="CQ273" s="71">
        <v>0.13467843782967001</v>
      </c>
      <c r="CR273" s="71">
        <v>6.95686363213531E-2</v>
      </c>
      <c r="CS273" s="71">
        <v>0.204247074151024</v>
      </c>
      <c r="CU273" s="70">
        <v>271</v>
      </c>
      <c r="CV273" s="70" t="s">
        <v>349</v>
      </c>
      <c r="CW273" s="71">
        <v>0</v>
      </c>
      <c r="CX273" s="71">
        <v>0.275973367483002</v>
      </c>
      <c r="CY273" s="71">
        <v>0.115517285589055</v>
      </c>
      <c r="CZ273" s="71">
        <v>0.39149065307205699</v>
      </c>
      <c r="DB273" s="70">
        <v>271</v>
      </c>
      <c r="DC273" s="70" t="s">
        <v>349</v>
      </c>
      <c r="DD273" s="71">
        <v>0</v>
      </c>
      <c r="DE273" s="71">
        <v>0.57381407327248402</v>
      </c>
      <c r="DF273" s="71">
        <v>0.31727118444974201</v>
      </c>
      <c r="DG273" s="71">
        <v>0.89108525772222602</v>
      </c>
      <c r="DI273" s="70">
        <v>271</v>
      </c>
      <c r="DJ273" s="70" t="s">
        <v>349</v>
      </c>
      <c r="DK273" s="71">
        <v>0</v>
      </c>
      <c r="DL273" s="71">
        <v>1.0914721151932401</v>
      </c>
      <c r="DM273" s="71">
        <v>0.42146826888867001</v>
      </c>
      <c r="DN273" s="71">
        <v>1.51294038408191</v>
      </c>
      <c r="DP273" s="70">
        <v>271</v>
      </c>
      <c r="DQ273" s="70" t="s">
        <v>349</v>
      </c>
      <c r="DR273" s="71">
        <v>0</v>
      </c>
      <c r="DS273" s="71">
        <v>0.36699203573810402</v>
      </c>
      <c r="DT273" s="71">
        <v>0.189571069270841</v>
      </c>
      <c r="DU273" s="71">
        <v>0.55656310500894501</v>
      </c>
      <c r="DW273" s="70">
        <v>271</v>
      </c>
      <c r="DX273" s="70" t="s">
        <v>349</v>
      </c>
      <c r="DY273" s="71">
        <v>0</v>
      </c>
      <c r="DZ273" s="71">
        <v>0.56633113059213702</v>
      </c>
      <c r="EA273" s="71">
        <v>0.33092285293479801</v>
      </c>
      <c r="EB273" s="71">
        <v>0.89725398352693497</v>
      </c>
    </row>
    <row r="274" spans="1:132" x14ac:dyDescent="0.35">
      <c r="A274" s="70">
        <v>272</v>
      </c>
      <c r="B274" s="70" t="s">
        <v>350</v>
      </c>
      <c r="C274" s="71">
        <v>0</v>
      </c>
      <c r="D274" s="71">
        <v>0</v>
      </c>
      <c r="E274" s="71">
        <v>0</v>
      </c>
      <c r="F274" s="71">
        <v>0</v>
      </c>
      <c r="H274" s="70">
        <v>272</v>
      </c>
      <c r="I274" s="70" t="s">
        <v>350</v>
      </c>
      <c r="J274" s="75">
        <v>0</v>
      </c>
      <c r="K274" s="71">
        <v>0</v>
      </c>
      <c r="L274" s="71">
        <v>0</v>
      </c>
      <c r="M274" s="71">
        <v>0</v>
      </c>
      <c r="O274" s="70">
        <v>272</v>
      </c>
      <c r="P274" s="70" t="s">
        <v>350</v>
      </c>
      <c r="Q274" s="75">
        <v>0</v>
      </c>
      <c r="R274" s="71">
        <v>0</v>
      </c>
      <c r="S274" s="71">
        <v>0</v>
      </c>
      <c r="T274" s="71">
        <v>0</v>
      </c>
      <c r="V274" s="70">
        <v>272</v>
      </c>
      <c r="W274" s="70" t="s">
        <v>350</v>
      </c>
      <c r="X274" s="71">
        <v>0</v>
      </c>
      <c r="Y274" s="71">
        <v>0</v>
      </c>
      <c r="Z274" s="71">
        <v>0</v>
      </c>
      <c r="AA274" s="71">
        <v>0</v>
      </c>
      <c r="AC274" s="70">
        <v>272</v>
      </c>
      <c r="AD274" s="70" t="s">
        <v>350</v>
      </c>
      <c r="AE274" s="71">
        <v>0</v>
      </c>
      <c r="AF274" s="71">
        <v>0</v>
      </c>
      <c r="AG274" s="71">
        <v>0</v>
      </c>
      <c r="AH274" s="71">
        <v>0</v>
      </c>
      <c r="AJ274" s="70">
        <v>272</v>
      </c>
      <c r="AK274" s="70" t="s">
        <v>350</v>
      </c>
      <c r="AL274" s="71">
        <v>0</v>
      </c>
      <c r="AM274" s="71">
        <v>0</v>
      </c>
      <c r="AN274" s="71">
        <v>0</v>
      </c>
      <c r="AO274" s="71">
        <v>0</v>
      </c>
      <c r="AQ274" s="70">
        <v>272</v>
      </c>
      <c r="AR274" s="70" t="s">
        <v>350</v>
      </c>
      <c r="AS274" s="71">
        <v>0</v>
      </c>
      <c r="AT274" s="71">
        <v>0</v>
      </c>
      <c r="AU274" s="71">
        <v>0</v>
      </c>
      <c r="AV274" s="71">
        <v>0</v>
      </c>
      <c r="AX274" s="70">
        <v>272</v>
      </c>
      <c r="AY274" s="70" t="s">
        <v>350</v>
      </c>
      <c r="AZ274" s="71">
        <v>0</v>
      </c>
      <c r="BA274" s="71">
        <v>0</v>
      </c>
      <c r="BB274" s="71">
        <v>0</v>
      </c>
      <c r="BC274" s="71">
        <v>0</v>
      </c>
      <c r="BE274" s="70">
        <v>272</v>
      </c>
      <c r="BF274" s="70" t="s">
        <v>350</v>
      </c>
      <c r="BG274" s="71">
        <v>0</v>
      </c>
      <c r="BH274" s="71">
        <v>0</v>
      </c>
      <c r="BI274" s="71">
        <v>0</v>
      </c>
      <c r="BJ274" s="71">
        <v>0</v>
      </c>
      <c r="BL274" s="70">
        <v>272</v>
      </c>
      <c r="BM274" s="70" t="s">
        <v>350</v>
      </c>
      <c r="BN274" s="71">
        <v>0</v>
      </c>
      <c r="BO274" s="71">
        <v>0</v>
      </c>
      <c r="BP274" s="71">
        <v>0</v>
      </c>
      <c r="BQ274" s="71">
        <v>0</v>
      </c>
      <c r="BS274" s="70">
        <v>272</v>
      </c>
      <c r="BT274" s="70" t="s">
        <v>350</v>
      </c>
      <c r="BU274" s="71">
        <v>0</v>
      </c>
      <c r="BV274" s="71">
        <v>0</v>
      </c>
      <c r="BW274" s="71">
        <v>0</v>
      </c>
      <c r="BX274" s="71">
        <v>0</v>
      </c>
      <c r="BZ274" s="70">
        <v>272</v>
      </c>
      <c r="CA274" s="70" t="s">
        <v>350</v>
      </c>
      <c r="CB274" s="71">
        <v>0</v>
      </c>
      <c r="CC274" s="71">
        <v>0</v>
      </c>
      <c r="CD274" s="71">
        <v>0</v>
      </c>
      <c r="CE274" s="71">
        <v>0</v>
      </c>
      <c r="CG274" s="70">
        <v>272</v>
      </c>
      <c r="CH274" s="70" t="s">
        <v>350</v>
      </c>
      <c r="CI274" s="71">
        <v>0</v>
      </c>
      <c r="CJ274" s="71">
        <v>0</v>
      </c>
      <c r="CK274" s="71">
        <v>0</v>
      </c>
      <c r="CL274" s="71">
        <v>0</v>
      </c>
      <c r="CN274" s="70">
        <v>272</v>
      </c>
      <c r="CO274" s="70" t="s">
        <v>350</v>
      </c>
      <c r="CP274" s="71">
        <v>0</v>
      </c>
      <c r="CQ274" s="71">
        <v>0</v>
      </c>
      <c r="CR274" s="71">
        <v>0</v>
      </c>
      <c r="CS274" s="71">
        <v>0</v>
      </c>
      <c r="CU274" s="70">
        <v>272</v>
      </c>
      <c r="CV274" s="70" t="s">
        <v>350</v>
      </c>
      <c r="CW274" s="71">
        <v>0</v>
      </c>
      <c r="CX274" s="71">
        <v>0</v>
      </c>
      <c r="CY274" s="71">
        <v>0</v>
      </c>
      <c r="CZ274" s="71">
        <v>0</v>
      </c>
      <c r="DB274" s="70">
        <v>272</v>
      </c>
      <c r="DC274" s="70" t="s">
        <v>350</v>
      </c>
      <c r="DD274" s="71">
        <v>0</v>
      </c>
      <c r="DE274" s="71">
        <v>0</v>
      </c>
      <c r="DF274" s="71">
        <v>0</v>
      </c>
      <c r="DG274" s="71">
        <v>0</v>
      </c>
      <c r="DI274" s="70">
        <v>272</v>
      </c>
      <c r="DJ274" s="70" t="s">
        <v>350</v>
      </c>
      <c r="DK274" s="71">
        <v>0</v>
      </c>
      <c r="DL274" s="71">
        <v>0</v>
      </c>
      <c r="DM274" s="71">
        <v>0</v>
      </c>
      <c r="DN274" s="71">
        <v>0</v>
      </c>
      <c r="DP274" s="70">
        <v>272</v>
      </c>
      <c r="DQ274" s="70" t="s">
        <v>350</v>
      </c>
      <c r="DR274" s="71">
        <v>0</v>
      </c>
      <c r="DS274" s="71">
        <v>0</v>
      </c>
      <c r="DT274" s="71">
        <v>0</v>
      </c>
      <c r="DU274" s="71">
        <v>0</v>
      </c>
      <c r="DW274" s="70">
        <v>272</v>
      </c>
      <c r="DX274" s="70" t="s">
        <v>350</v>
      </c>
      <c r="DY274" s="71">
        <v>0</v>
      </c>
      <c r="DZ274" s="71">
        <v>0</v>
      </c>
      <c r="EA274" s="71">
        <v>0</v>
      </c>
      <c r="EB274" s="71">
        <v>0</v>
      </c>
    </row>
    <row r="275" spans="1:132" x14ac:dyDescent="0.35">
      <c r="A275" s="70">
        <v>273</v>
      </c>
      <c r="B275" s="70" t="s">
        <v>351</v>
      </c>
      <c r="C275" s="71">
        <v>0</v>
      </c>
      <c r="D275" s="71">
        <v>0</v>
      </c>
      <c r="E275" s="71">
        <v>0</v>
      </c>
      <c r="F275" s="71">
        <v>0</v>
      </c>
      <c r="H275" s="70">
        <v>273</v>
      </c>
      <c r="I275" s="70" t="s">
        <v>351</v>
      </c>
      <c r="J275" s="75">
        <v>0</v>
      </c>
      <c r="K275" s="71">
        <v>0</v>
      </c>
      <c r="L275" s="71">
        <v>0</v>
      </c>
      <c r="M275" s="71">
        <v>0</v>
      </c>
      <c r="O275" s="70">
        <v>273</v>
      </c>
      <c r="P275" s="70" t="s">
        <v>351</v>
      </c>
      <c r="Q275" s="75">
        <v>0</v>
      </c>
      <c r="R275" s="71">
        <v>0</v>
      </c>
      <c r="S275" s="71">
        <v>0</v>
      </c>
      <c r="T275" s="71">
        <v>0</v>
      </c>
      <c r="V275" s="70">
        <v>273</v>
      </c>
      <c r="W275" s="70" t="s">
        <v>351</v>
      </c>
      <c r="X275" s="71">
        <v>0</v>
      </c>
      <c r="Y275" s="71">
        <v>0</v>
      </c>
      <c r="Z275" s="71">
        <v>0</v>
      </c>
      <c r="AA275" s="71">
        <v>0</v>
      </c>
      <c r="AC275" s="70">
        <v>273</v>
      </c>
      <c r="AD275" s="70" t="s">
        <v>351</v>
      </c>
      <c r="AE275" s="71">
        <v>0</v>
      </c>
      <c r="AF275" s="71">
        <v>0</v>
      </c>
      <c r="AG275" s="71">
        <v>0</v>
      </c>
      <c r="AH275" s="71">
        <v>0</v>
      </c>
      <c r="AJ275" s="70">
        <v>273</v>
      </c>
      <c r="AK275" s="70" t="s">
        <v>351</v>
      </c>
      <c r="AL275" s="71">
        <v>0</v>
      </c>
      <c r="AM275" s="71">
        <v>0</v>
      </c>
      <c r="AN275" s="71">
        <v>0</v>
      </c>
      <c r="AO275" s="71">
        <v>0</v>
      </c>
      <c r="AQ275" s="70">
        <v>273</v>
      </c>
      <c r="AR275" s="70" t="s">
        <v>351</v>
      </c>
      <c r="AS275" s="71">
        <v>0</v>
      </c>
      <c r="AT275" s="71">
        <v>0</v>
      </c>
      <c r="AU275" s="71">
        <v>0</v>
      </c>
      <c r="AV275" s="71">
        <v>0</v>
      </c>
      <c r="AX275" s="70">
        <v>273</v>
      </c>
      <c r="AY275" s="70" t="s">
        <v>351</v>
      </c>
      <c r="AZ275" s="71">
        <v>0</v>
      </c>
      <c r="BA275" s="71">
        <v>0</v>
      </c>
      <c r="BB275" s="71">
        <v>0</v>
      </c>
      <c r="BC275" s="71">
        <v>0</v>
      </c>
      <c r="BE275" s="70">
        <v>273</v>
      </c>
      <c r="BF275" s="70" t="s">
        <v>351</v>
      </c>
      <c r="BG275" s="71">
        <v>0</v>
      </c>
      <c r="BH275" s="71">
        <v>0</v>
      </c>
      <c r="BI275" s="71">
        <v>0</v>
      </c>
      <c r="BJ275" s="71">
        <v>0</v>
      </c>
      <c r="BL275" s="70">
        <v>273</v>
      </c>
      <c r="BM275" s="70" t="s">
        <v>351</v>
      </c>
      <c r="BN275" s="71">
        <v>0</v>
      </c>
      <c r="BO275" s="71">
        <v>0</v>
      </c>
      <c r="BP275" s="71">
        <v>0</v>
      </c>
      <c r="BQ275" s="71">
        <v>0</v>
      </c>
      <c r="BS275" s="70">
        <v>273</v>
      </c>
      <c r="BT275" s="70" t="s">
        <v>351</v>
      </c>
      <c r="BU275" s="71">
        <v>0</v>
      </c>
      <c r="BV275" s="71">
        <v>0</v>
      </c>
      <c r="BW275" s="71">
        <v>0</v>
      </c>
      <c r="BX275" s="71">
        <v>0</v>
      </c>
      <c r="BZ275" s="70">
        <v>273</v>
      </c>
      <c r="CA275" s="70" t="s">
        <v>351</v>
      </c>
      <c r="CB275" s="71">
        <v>0</v>
      </c>
      <c r="CC275" s="71">
        <v>0</v>
      </c>
      <c r="CD275" s="71">
        <v>0</v>
      </c>
      <c r="CE275" s="71">
        <v>0</v>
      </c>
      <c r="CG275" s="70">
        <v>273</v>
      </c>
      <c r="CH275" s="70" t="s">
        <v>351</v>
      </c>
      <c r="CI275" s="71">
        <v>0</v>
      </c>
      <c r="CJ275" s="71">
        <v>0</v>
      </c>
      <c r="CK275" s="71">
        <v>0</v>
      </c>
      <c r="CL275" s="71">
        <v>0</v>
      </c>
      <c r="CN275" s="70">
        <v>273</v>
      </c>
      <c r="CO275" s="70" t="s">
        <v>351</v>
      </c>
      <c r="CP275" s="71">
        <v>0</v>
      </c>
      <c r="CQ275" s="71">
        <v>0</v>
      </c>
      <c r="CR275" s="71">
        <v>0</v>
      </c>
      <c r="CS275" s="71">
        <v>0</v>
      </c>
      <c r="CU275" s="70">
        <v>273</v>
      </c>
      <c r="CV275" s="70" t="s">
        <v>351</v>
      </c>
      <c r="CW275" s="71">
        <v>0</v>
      </c>
      <c r="CX275" s="71">
        <v>0</v>
      </c>
      <c r="CY275" s="71">
        <v>0</v>
      </c>
      <c r="CZ275" s="71">
        <v>0</v>
      </c>
      <c r="DB275" s="70">
        <v>273</v>
      </c>
      <c r="DC275" s="70" t="s">
        <v>351</v>
      </c>
      <c r="DD275" s="71">
        <v>0</v>
      </c>
      <c r="DE275" s="71">
        <v>0</v>
      </c>
      <c r="DF275" s="71">
        <v>0</v>
      </c>
      <c r="DG275" s="71">
        <v>0</v>
      </c>
      <c r="DI275" s="70">
        <v>273</v>
      </c>
      <c r="DJ275" s="70" t="s">
        <v>351</v>
      </c>
      <c r="DK275" s="71">
        <v>0</v>
      </c>
      <c r="DL275" s="71">
        <v>0</v>
      </c>
      <c r="DM275" s="71">
        <v>0</v>
      </c>
      <c r="DN275" s="71">
        <v>0</v>
      </c>
      <c r="DP275" s="70">
        <v>273</v>
      </c>
      <c r="DQ275" s="70" t="s">
        <v>351</v>
      </c>
      <c r="DR275" s="71">
        <v>0</v>
      </c>
      <c r="DS275" s="71">
        <v>0</v>
      </c>
      <c r="DT275" s="71">
        <v>0</v>
      </c>
      <c r="DU275" s="71">
        <v>0</v>
      </c>
      <c r="DW275" s="70">
        <v>273</v>
      </c>
      <c r="DX275" s="70" t="s">
        <v>351</v>
      </c>
      <c r="DY275" s="71">
        <v>0</v>
      </c>
      <c r="DZ275" s="71">
        <v>0</v>
      </c>
      <c r="EA275" s="71">
        <v>0</v>
      </c>
      <c r="EB275" s="71">
        <v>0</v>
      </c>
    </row>
    <row r="276" spans="1:132" x14ac:dyDescent="0.35">
      <c r="A276" s="70">
        <v>274</v>
      </c>
      <c r="B276" s="70" t="s">
        <v>352</v>
      </c>
      <c r="C276" s="71">
        <v>0</v>
      </c>
      <c r="D276" s="71">
        <v>0</v>
      </c>
      <c r="E276" s="71">
        <v>0</v>
      </c>
      <c r="F276" s="71">
        <v>0</v>
      </c>
      <c r="H276" s="70">
        <v>274</v>
      </c>
      <c r="I276" s="70" t="s">
        <v>352</v>
      </c>
      <c r="J276" s="75">
        <v>0</v>
      </c>
      <c r="K276" s="71">
        <v>0</v>
      </c>
      <c r="L276" s="71">
        <v>0</v>
      </c>
      <c r="M276" s="71">
        <v>0</v>
      </c>
      <c r="O276" s="70">
        <v>274</v>
      </c>
      <c r="P276" s="70" t="s">
        <v>352</v>
      </c>
      <c r="Q276" s="75">
        <v>0</v>
      </c>
      <c r="R276" s="71">
        <v>0</v>
      </c>
      <c r="S276" s="71">
        <v>0</v>
      </c>
      <c r="T276" s="71">
        <v>0</v>
      </c>
      <c r="V276" s="70">
        <v>274</v>
      </c>
      <c r="W276" s="70" t="s">
        <v>352</v>
      </c>
      <c r="X276" s="71">
        <v>0</v>
      </c>
      <c r="Y276" s="71">
        <v>0</v>
      </c>
      <c r="Z276" s="71">
        <v>0</v>
      </c>
      <c r="AA276" s="71">
        <v>0</v>
      </c>
      <c r="AC276" s="70">
        <v>274</v>
      </c>
      <c r="AD276" s="70" t="s">
        <v>352</v>
      </c>
      <c r="AE276" s="71">
        <v>0</v>
      </c>
      <c r="AF276" s="71">
        <v>0</v>
      </c>
      <c r="AG276" s="71">
        <v>0</v>
      </c>
      <c r="AH276" s="71">
        <v>0</v>
      </c>
      <c r="AJ276" s="70">
        <v>274</v>
      </c>
      <c r="AK276" s="70" t="s">
        <v>352</v>
      </c>
      <c r="AL276" s="71">
        <v>0</v>
      </c>
      <c r="AM276" s="71">
        <v>0</v>
      </c>
      <c r="AN276" s="71">
        <v>0</v>
      </c>
      <c r="AO276" s="71">
        <v>0</v>
      </c>
      <c r="AQ276" s="70">
        <v>274</v>
      </c>
      <c r="AR276" s="70" t="s">
        <v>352</v>
      </c>
      <c r="AS276" s="71">
        <v>0</v>
      </c>
      <c r="AT276" s="71">
        <v>0</v>
      </c>
      <c r="AU276" s="71">
        <v>0</v>
      </c>
      <c r="AV276" s="71">
        <v>0</v>
      </c>
      <c r="AX276" s="70">
        <v>274</v>
      </c>
      <c r="AY276" s="70" t="s">
        <v>352</v>
      </c>
      <c r="AZ276" s="71">
        <v>0</v>
      </c>
      <c r="BA276" s="71">
        <v>0</v>
      </c>
      <c r="BB276" s="71">
        <v>0</v>
      </c>
      <c r="BC276" s="71">
        <v>0</v>
      </c>
      <c r="BE276" s="70">
        <v>274</v>
      </c>
      <c r="BF276" s="70" t="s">
        <v>352</v>
      </c>
      <c r="BG276" s="71">
        <v>0</v>
      </c>
      <c r="BH276" s="71">
        <v>0</v>
      </c>
      <c r="BI276" s="71">
        <v>0</v>
      </c>
      <c r="BJ276" s="71">
        <v>0</v>
      </c>
      <c r="BL276" s="70">
        <v>274</v>
      </c>
      <c r="BM276" s="70" t="s">
        <v>352</v>
      </c>
      <c r="BN276" s="71">
        <v>0</v>
      </c>
      <c r="BO276" s="71">
        <v>0</v>
      </c>
      <c r="BP276" s="71">
        <v>0</v>
      </c>
      <c r="BQ276" s="71">
        <v>0</v>
      </c>
      <c r="BS276" s="70">
        <v>274</v>
      </c>
      <c r="BT276" s="70" t="s">
        <v>352</v>
      </c>
      <c r="BU276" s="71">
        <v>0</v>
      </c>
      <c r="BV276" s="71">
        <v>0</v>
      </c>
      <c r="BW276" s="71">
        <v>0</v>
      </c>
      <c r="BX276" s="71">
        <v>0</v>
      </c>
      <c r="BZ276" s="70">
        <v>274</v>
      </c>
      <c r="CA276" s="70" t="s">
        <v>352</v>
      </c>
      <c r="CB276" s="71">
        <v>0</v>
      </c>
      <c r="CC276" s="71">
        <v>0</v>
      </c>
      <c r="CD276" s="71">
        <v>0</v>
      </c>
      <c r="CE276" s="71">
        <v>0</v>
      </c>
      <c r="CG276" s="70">
        <v>274</v>
      </c>
      <c r="CH276" s="70" t="s">
        <v>352</v>
      </c>
      <c r="CI276" s="71">
        <v>0</v>
      </c>
      <c r="CJ276" s="71">
        <v>0</v>
      </c>
      <c r="CK276" s="71">
        <v>0</v>
      </c>
      <c r="CL276" s="71">
        <v>0</v>
      </c>
      <c r="CN276" s="70">
        <v>274</v>
      </c>
      <c r="CO276" s="70" t="s">
        <v>352</v>
      </c>
      <c r="CP276" s="71">
        <v>0</v>
      </c>
      <c r="CQ276" s="71">
        <v>0</v>
      </c>
      <c r="CR276" s="71">
        <v>0</v>
      </c>
      <c r="CS276" s="71">
        <v>0</v>
      </c>
      <c r="CU276" s="70">
        <v>274</v>
      </c>
      <c r="CV276" s="70" t="s">
        <v>352</v>
      </c>
      <c r="CW276" s="71">
        <v>0</v>
      </c>
      <c r="CX276" s="71">
        <v>0</v>
      </c>
      <c r="CY276" s="71">
        <v>0</v>
      </c>
      <c r="CZ276" s="71">
        <v>0</v>
      </c>
      <c r="DB276" s="70">
        <v>274</v>
      </c>
      <c r="DC276" s="70" t="s">
        <v>352</v>
      </c>
      <c r="DD276" s="71">
        <v>0</v>
      </c>
      <c r="DE276" s="71">
        <v>0</v>
      </c>
      <c r="DF276" s="71">
        <v>0</v>
      </c>
      <c r="DG276" s="71">
        <v>0</v>
      </c>
      <c r="DI276" s="70">
        <v>274</v>
      </c>
      <c r="DJ276" s="70" t="s">
        <v>352</v>
      </c>
      <c r="DK276" s="71">
        <v>0</v>
      </c>
      <c r="DL276" s="71">
        <v>0</v>
      </c>
      <c r="DM276" s="71">
        <v>0</v>
      </c>
      <c r="DN276" s="71">
        <v>0</v>
      </c>
      <c r="DP276" s="70">
        <v>274</v>
      </c>
      <c r="DQ276" s="70" t="s">
        <v>352</v>
      </c>
      <c r="DR276" s="71">
        <v>0</v>
      </c>
      <c r="DS276" s="71">
        <v>0</v>
      </c>
      <c r="DT276" s="71">
        <v>0</v>
      </c>
      <c r="DU276" s="71">
        <v>0</v>
      </c>
      <c r="DW276" s="70">
        <v>274</v>
      </c>
      <c r="DX276" s="70" t="s">
        <v>352</v>
      </c>
      <c r="DY276" s="71">
        <v>0</v>
      </c>
      <c r="DZ276" s="71">
        <v>0</v>
      </c>
      <c r="EA276" s="71">
        <v>0</v>
      </c>
      <c r="EB276" s="71">
        <v>0</v>
      </c>
    </row>
    <row r="277" spans="1:132" x14ac:dyDescent="0.35">
      <c r="A277" s="70">
        <v>275</v>
      </c>
      <c r="B277" s="70" t="s">
        <v>353</v>
      </c>
      <c r="C277" s="71">
        <v>0</v>
      </c>
      <c r="D277" s="71">
        <v>11.715965607526799</v>
      </c>
      <c r="E277" s="71">
        <v>4.5226960037336497</v>
      </c>
      <c r="F277" s="71">
        <v>16.238661611260401</v>
      </c>
      <c r="H277" s="70">
        <v>275</v>
      </c>
      <c r="I277" s="70" t="s">
        <v>353</v>
      </c>
      <c r="J277" s="75">
        <v>0</v>
      </c>
      <c r="K277" s="71">
        <v>14533.731676609301</v>
      </c>
      <c r="L277" s="71">
        <v>81.406549112712696</v>
      </c>
      <c r="M277" s="71">
        <v>14615.138225721999</v>
      </c>
      <c r="O277" s="70">
        <v>275</v>
      </c>
      <c r="P277" s="70" t="s">
        <v>353</v>
      </c>
      <c r="Q277" s="75">
        <v>0</v>
      </c>
      <c r="R277" s="71">
        <v>1532.53666142733</v>
      </c>
      <c r="S277" s="71">
        <v>152.488176255865</v>
      </c>
      <c r="T277" s="71">
        <v>1685.0248376832001</v>
      </c>
      <c r="V277" s="70">
        <v>275</v>
      </c>
      <c r="W277" s="70" t="s">
        <v>353</v>
      </c>
      <c r="X277" s="71">
        <v>0</v>
      </c>
      <c r="Y277" s="71">
        <v>6708.6704970295305</v>
      </c>
      <c r="Z277" s="71">
        <v>51.880705802927203</v>
      </c>
      <c r="AA277" s="71">
        <v>6760.5512028324501</v>
      </c>
      <c r="AC277" s="70">
        <v>275</v>
      </c>
      <c r="AD277" s="70" t="s">
        <v>353</v>
      </c>
      <c r="AE277" s="71">
        <v>0</v>
      </c>
      <c r="AF277" s="71">
        <v>122.557665246605</v>
      </c>
      <c r="AG277" s="71">
        <v>27.841296746313201</v>
      </c>
      <c r="AH277" s="71">
        <v>150.398961992918</v>
      </c>
      <c r="AJ277" s="70">
        <v>275</v>
      </c>
      <c r="AK277" s="70" t="s">
        <v>353</v>
      </c>
      <c r="AL277" s="71">
        <v>0</v>
      </c>
      <c r="AM277" s="71">
        <v>81.055966199951698</v>
      </c>
      <c r="AN277" s="71">
        <v>0.49796628435582402</v>
      </c>
      <c r="AO277" s="71">
        <v>81.553932484307495</v>
      </c>
      <c r="AQ277" s="70">
        <v>275</v>
      </c>
      <c r="AR277" s="70" t="s">
        <v>353</v>
      </c>
      <c r="AS277" s="71">
        <v>0</v>
      </c>
      <c r="AT277" s="71">
        <v>1.98116883784482</v>
      </c>
      <c r="AU277" s="71">
        <v>0.81379035207765704</v>
      </c>
      <c r="AV277" s="71">
        <v>2.7949591899224799</v>
      </c>
      <c r="AX277" s="70">
        <v>275</v>
      </c>
      <c r="AY277" s="70" t="s">
        <v>353</v>
      </c>
      <c r="AZ277" s="71">
        <v>0</v>
      </c>
      <c r="BA277" s="71">
        <v>81.055966199951698</v>
      </c>
      <c r="BB277" s="71">
        <v>0.49796628435582402</v>
      </c>
      <c r="BC277" s="71">
        <v>81.553932484307495</v>
      </c>
      <c r="BE277" s="70">
        <v>275</v>
      </c>
      <c r="BF277" s="70" t="s">
        <v>353</v>
      </c>
      <c r="BG277" s="71">
        <v>0</v>
      </c>
      <c r="BH277" s="71">
        <v>1.98116883784482</v>
      </c>
      <c r="BI277" s="71">
        <v>0.81379035207765704</v>
      </c>
      <c r="BJ277" s="71">
        <v>2.7949591899224799</v>
      </c>
      <c r="BL277" s="70">
        <v>275</v>
      </c>
      <c r="BM277" s="70" t="s">
        <v>353</v>
      </c>
      <c r="BN277" s="71">
        <v>0</v>
      </c>
      <c r="BO277" s="71">
        <v>165.055897614504</v>
      </c>
      <c r="BP277" s="71">
        <v>1.01401878108954</v>
      </c>
      <c r="BQ277" s="71">
        <v>166.069916395593</v>
      </c>
      <c r="BS277" s="70">
        <v>275</v>
      </c>
      <c r="BT277" s="70" t="s">
        <v>353</v>
      </c>
      <c r="BU277" s="71">
        <v>0</v>
      </c>
      <c r="BV277" s="71">
        <v>3.27132023949452</v>
      </c>
      <c r="BW277" s="71">
        <v>1.3177624060286399</v>
      </c>
      <c r="BX277" s="71">
        <v>4.5890826455231597</v>
      </c>
      <c r="BZ277" s="70">
        <v>275</v>
      </c>
      <c r="CA277" s="70" t="s">
        <v>353</v>
      </c>
      <c r="CB277" s="71">
        <v>0</v>
      </c>
      <c r="CC277" s="71">
        <v>374.817937482817</v>
      </c>
      <c r="CD277" s="71">
        <v>2.0259804240535599</v>
      </c>
      <c r="CE277" s="71">
        <v>376.84391790686999</v>
      </c>
      <c r="CG277" s="70">
        <v>275</v>
      </c>
      <c r="CH277" s="70" t="s">
        <v>353</v>
      </c>
      <c r="CI277" s="71">
        <v>0</v>
      </c>
      <c r="CJ277" s="71">
        <v>5.8091673436377302</v>
      </c>
      <c r="CK277" s="71">
        <v>4.1846515028448596</v>
      </c>
      <c r="CL277" s="71">
        <v>9.9938188464825899</v>
      </c>
      <c r="CN277" s="70">
        <v>275</v>
      </c>
      <c r="CO277" s="70" t="s">
        <v>353</v>
      </c>
      <c r="CP277" s="71">
        <v>0</v>
      </c>
      <c r="CQ277" s="71">
        <v>68.369157732697005</v>
      </c>
      <c r="CR277" s="71">
        <v>0.42002503994220097</v>
      </c>
      <c r="CS277" s="71">
        <v>68.789182772639194</v>
      </c>
      <c r="CU277" s="70">
        <v>275</v>
      </c>
      <c r="CV277" s="70" t="s">
        <v>353</v>
      </c>
      <c r="CW277" s="71">
        <v>0</v>
      </c>
      <c r="CX277" s="71">
        <v>1.6330524273578899</v>
      </c>
      <c r="CY277" s="71">
        <v>0.69743442777220099</v>
      </c>
      <c r="CZ277" s="71">
        <v>2.3304868551300899</v>
      </c>
      <c r="DB277" s="70">
        <v>275</v>
      </c>
      <c r="DC277" s="70" t="s">
        <v>353</v>
      </c>
      <c r="DD277" s="71">
        <v>0</v>
      </c>
      <c r="DE277" s="71">
        <v>112.224637318265</v>
      </c>
      <c r="DF277" s="71">
        <v>1.9158644509973799</v>
      </c>
      <c r="DG277" s="71">
        <v>114.140501769263</v>
      </c>
      <c r="DI277" s="70">
        <v>275</v>
      </c>
      <c r="DJ277" s="70" t="s">
        <v>353</v>
      </c>
      <c r="DK277" s="71">
        <v>0</v>
      </c>
      <c r="DL277" s="71">
        <v>6.0908453493122199</v>
      </c>
      <c r="DM277" s="71">
        <v>2.5446475102258699</v>
      </c>
      <c r="DN277" s="71">
        <v>8.6354928595380898</v>
      </c>
      <c r="DP277" s="70">
        <v>275</v>
      </c>
      <c r="DQ277" s="70" t="s">
        <v>353</v>
      </c>
      <c r="DR277" s="71">
        <v>0</v>
      </c>
      <c r="DS277" s="71">
        <v>186.302549854007</v>
      </c>
      <c r="DT277" s="71">
        <v>1.14454731546795</v>
      </c>
      <c r="DU277" s="71">
        <v>187.447097169475</v>
      </c>
      <c r="DW277" s="70">
        <v>275</v>
      </c>
      <c r="DX277" s="70" t="s">
        <v>353</v>
      </c>
      <c r="DY277" s="71">
        <v>0</v>
      </c>
      <c r="DZ277" s="71">
        <v>21.774026129715502</v>
      </c>
      <c r="EA277" s="71">
        <v>1.9978952815126001</v>
      </c>
      <c r="EB277" s="71">
        <v>23.771921411228099</v>
      </c>
    </row>
    <row r="278" spans="1:132" x14ac:dyDescent="0.35">
      <c r="A278" s="70">
        <v>276</v>
      </c>
      <c r="B278" s="70" t="s">
        <v>354</v>
      </c>
      <c r="C278" s="71">
        <v>0</v>
      </c>
      <c r="D278" s="71">
        <v>0</v>
      </c>
      <c r="E278" s="71">
        <v>0</v>
      </c>
      <c r="F278" s="71">
        <v>0</v>
      </c>
      <c r="H278" s="70">
        <v>276</v>
      </c>
      <c r="I278" s="70" t="s">
        <v>354</v>
      </c>
      <c r="J278" s="75">
        <v>0</v>
      </c>
      <c r="K278" s="71">
        <v>0</v>
      </c>
      <c r="L278" s="71">
        <v>0</v>
      </c>
      <c r="M278" s="71">
        <v>0</v>
      </c>
      <c r="O278" s="70">
        <v>276</v>
      </c>
      <c r="P278" s="70" t="s">
        <v>354</v>
      </c>
      <c r="Q278" s="75">
        <v>0</v>
      </c>
      <c r="R278" s="71">
        <v>0</v>
      </c>
      <c r="S278" s="71">
        <v>0</v>
      </c>
      <c r="T278" s="71">
        <v>0</v>
      </c>
      <c r="V278" s="70">
        <v>276</v>
      </c>
      <c r="W278" s="70" t="s">
        <v>354</v>
      </c>
      <c r="X278" s="71">
        <v>0</v>
      </c>
      <c r="Y278" s="71">
        <v>0</v>
      </c>
      <c r="Z278" s="71">
        <v>0</v>
      </c>
      <c r="AA278" s="71">
        <v>0</v>
      </c>
      <c r="AC278" s="70">
        <v>276</v>
      </c>
      <c r="AD278" s="70" t="s">
        <v>354</v>
      </c>
      <c r="AE278" s="71">
        <v>0</v>
      </c>
      <c r="AF278" s="71">
        <v>0</v>
      </c>
      <c r="AG278" s="71">
        <v>0</v>
      </c>
      <c r="AH278" s="71">
        <v>0</v>
      </c>
      <c r="AJ278" s="70">
        <v>276</v>
      </c>
      <c r="AK278" s="70" t="s">
        <v>354</v>
      </c>
      <c r="AL278" s="71">
        <v>0</v>
      </c>
      <c r="AM278" s="71">
        <v>0</v>
      </c>
      <c r="AN278" s="71">
        <v>0</v>
      </c>
      <c r="AO278" s="71">
        <v>0</v>
      </c>
      <c r="AQ278" s="70">
        <v>276</v>
      </c>
      <c r="AR278" s="70" t="s">
        <v>354</v>
      </c>
      <c r="AS278" s="71">
        <v>0</v>
      </c>
      <c r="AT278" s="71">
        <v>0</v>
      </c>
      <c r="AU278" s="71">
        <v>0</v>
      </c>
      <c r="AV278" s="71">
        <v>0</v>
      </c>
      <c r="AX278" s="70">
        <v>276</v>
      </c>
      <c r="AY278" s="70" t="s">
        <v>354</v>
      </c>
      <c r="AZ278" s="71">
        <v>0</v>
      </c>
      <c r="BA278" s="71">
        <v>0</v>
      </c>
      <c r="BB278" s="71">
        <v>0</v>
      </c>
      <c r="BC278" s="71">
        <v>0</v>
      </c>
      <c r="BE278" s="70">
        <v>276</v>
      </c>
      <c r="BF278" s="70" t="s">
        <v>354</v>
      </c>
      <c r="BG278" s="71">
        <v>0</v>
      </c>
      <c r="BH278" s="71">
        <v>0</v>
      </c>
      <c r="BI278" s="71">
        <v>0</v>
      </c>
      <c r="BJ278" s="71">
        <v>0</v>
      </c>
      <c r="BL278" s="70">
        <v>276</v>
      </c>
      <c r="BM278" s="70" t="s">
        <v>354</v>
      </c>
      <c r="BN278" s="71">
        <v>0</v>
      </c>
      <c r="BO278" s="71">
        <v>0</v>
      </c>
      <c r="BP278" s="71">
        <v>0</v>
      </c>
      <c r="BQ278" s="71">
        <v>0</v>
      </c>
      <c r="BS278" s="70">
        <v>276</v>
      </c>
      <c r="BT278" s="70" t="s">
        <v>354</v>
      </c>
      <c r="BU278" s="71">
        <v>0</v>
      </c>
      <c r="BV278" s="71">
        <v>0</v>
      </c>
      <c r="BW278" s="71">
        <v>0</v>
      </c>
      <c r="BX278" s="71">
        <v>0</v>
      </c>
      <c r="BZ278" s="70">
        <v>276</v>
      </c>
      <c r="CA278" s="70" t="s">
        <v>354</v>
      </c>
      <c r="CB278" s="71">
        <v>0</v>
      </c>
      <c r="CC278" s="71">
        <v>0</v>
      </c>
      <c r="CD278" s="71">
        <v>0</v>
      </c>
      <c r="CE278" s="71">
        <v>0</v>
      </c>
      <c r="CG278" s="70">
        <v>276</v>
      </c>
      <c r="CH278" s="70" t="s">
        <v>354</v>
      </c>
      <c r="CI278" s="71">
        <v>0</v>
      </c>
      <c r="CJ278" s="71">
        <v>0</v>
      </c>
      <c r="CK278" s="71">
        <v>0</v>
      </c>
      <c r="CL278" s="71">
        <v>0</v>
      </c>
      <c r="CN278" s="70">
        <v>276</v>
      </c>
      <c r="CO278" s="70" t="s">
        <v>354</v>
      </c>
      <c r="CP278" s="71">
        <v>0</v>
      </c>
      <c r="CQ278" s="71">
        <v>0</v>
      </c>
      <c r="CR278" s="71">
        <v>0</v>
      </c>
      <c r="CS278" s="71">
        <v>0</v>
      </c>
      <c r="CU278" s="70">
        <v>276</v>
      </c>
      <c r="CV278" s="70" t="s">
        <v>354</v>
      </c>
      <c r="CW278" s="71">
        <v>0</v>
      </c>
      <c r="CX278" s="71">
        <v>0</v>
      </c>
      <c r="CY278" s="71">
        <v>0</v>
      </c>
      <c r="CZ278" s="71">
        <v>0</v>
      </c>
      <c r="DB278" s="70">
        <v>276</v>
      </c>
      <c r="DC278" s="70" t="s">
        <v>354</v>
      </c>
      <c r="DD278" s="71">
        <v>0</v>
      </c>
      <c r="DE278" s="71">
        <v>0</v>
      </c>
      <c r="DF278" s="71">
        <v>0</v>
      </c>
      <c r="DG278" s="71">
        <v>0</v>
      </c>
      <c r="DI278" s="70">
        <v>276</v>
      </c>
      <c r="DJ278" s="70" t="s">
        <v>354</v>
      </c>
      <c r="DK278" s="71">
        <v>0</v>
      </c>
      <c r="DL278" s="71">
        <v>0</v>
      </c>
      <c r="DM278" s="71">
        <v>0</v>
      </c>
      <c r="DN278" s="71">
        <v>0</v>
      </c>
      <c r="DP278" s="70">
        <v>276</v>
      </c>
      <c r="DQ278" s="70" t="s">
        <v>354</v>
      </c>
      <c r="DR278" s="71">
        <v>0</v>
      </c>
      <c r="DS278" s="71">
        <v>0</v>
      </c>
      <c r="DT278" s="71">
        <v>0</v>
      </c>
      <c r="DU278" s="71">
        <v>0</v>
      </c>
      <c r="DW278" s="70">
        <v>276</v>
      </c>
      <c r="DX278" s="70" t="s">
        <v>354</v>
      </c>
      <c r="DY278" s="71">
        <v>0</v>
      </c>
      <c r="DZ278" s="71">
        <v>0</v>
      </c>
      <c r="EA278" s="71">
        <v>0</v>
      </c>
      <c r="EB278" s="71">
        <v>0</v>
      </c>
    </row>
    <row r="279" spans="1:132" x14ac:dyDescent="0.35">
      <c r="A279" s="70">
        <v>277</v>
      </c>
      <c r="B279" s="70" t="s">
        <v>355</v>
      </c>
      <c r="C279" s="71">
        <v>0</v>
      </c>
      <c r="D279" s="71">
        <v>0</v>
      </c>
      <c r="E279" s="71">
        <v>0</v>
      </c>
      <c r="F279" s="71">
        <v>0</v>
      </c>
      <c r="H279" s="70">
        <v>277</v>
      </c>
      <c r="I279" s="70" t="s">
        <v>355</v>
      </c>
      <c r="J279" s="75">
        <v>0</v>
      </c>
      <c r="K279" s="71">
        <v>0</v>
      </c>
      <c r="L279" s="71">
        <v>0</v>
      </c>
      <c r="M279" s="71">
        <v>0</v>
      </c>
      <c r="O279" s="70">
        <v>277</v>
      </c>
      <c r="P279" s="70" t="s">
        <v>355</v>
      </c>
      <c r="Q279" s="75">
        <v>0</v>
      </c>
      <c r="R279" s="71">
        <v>0</v>
      </c>
      <c r="S279" s="71">
        <v>0</v>
      </c>
      <c r="T279" s="71">
        <v>0</v>
      </c>
      <c r="V279" s="70">
        <v>277</v>
      </c>
      <c r="W279" s="70" t="s">
        <v>355</v>
      </c>
      <c r="X279" s="71">
        <v>0</v>
      </c>
      <c r="Y279" s="71">
        <v>0</v>
      </c>
      <c r="Z279" s="71">
        <v>0</v>
      </c>
      <c r="AA279" s="71">
        <v>0</v>
      </c>
      <c r="AC279" s="70">
        <v>277</v>
      </c>
      <c r="AD279" s="70" t="s">
        <v>355</v>
      </c>
      <c r="AE279" s="71">
        <v>0</v>
      </c>
      <c r="AF279" s="71">
        <v>0</v>
      </c>
      <c r="AG279" s="71">
        <v>0</v>
      </c>
      <c r="AH279" s="71">
        <v>0</v>
      </c>
      <c r="AJ279" s="70">
        <v>277</v>
      </c>
      <c r="AK279" s="70" t="s">
        <v>355</v>
      </c>
      <c r="AL279" s="71">
        <v>0</v>
      </c>
      <c r="AM279" s="71">
        <v>0</v>
      </c>
      <c r="AN279" s="71">
        <v>0</v>
      </c>
      <c r="AO279" s="71">
        <v>0</v>
      </c>
      <c r="AQ279" s="70">
        <v>277</v>
      </c>
      <c r="AR279" s="70" t="s">
        <v>355</v>
      </c>
      <c r="AS279" s="71">
        <v>0</v>
      </c>
      <c r="AT279" s="71">
        <v>0</v>
      </c>
      <c r="AU279" s="71">
        <v>0</v>
      </c>
      <c r="AV279" s="71">
        <v>0</v>
      </c>
      <c r="AX279" s="70">
        <v>277</v>
      </c>
      <c r="AY279" s="70" t="s">
        <v>355</v>
      </c>
      <c r="AZ279" s="71">
        <v>0</v>
      </c>
      <c r="BA279" s="71">
        <v>0</v>
      </c>
      <c r="BB279" s="71">
        <v>0</v>
      </c>
      <c r="BC279" s="71">
        <v>0</v>
      </c>
      <c r="BE279" s="70">
        <v>277</v>
      </c>
      <c r="BF279" s="70" t="s">
        <v>355</v>
      </c>
      <c r="BG279" s="71">
        <v>0</v>
      </c>
      <c r="BH279" s="71">
        <v>0</v>
      </c>
      <c r="BI279" s="71">
        <v>0</v>
      </c>
      <c r="BJ279" s="71">
        <v>0</v>
      </c>
      <c r="BL279" s="70">
        <v>277</v>
      </c>
      <c r="BM279" s="70" t="s">
        <v>355</v>
      </c>
      <c r="BN279" s="71">
        <v>0</v>
      </c>
      <c r="BO279" s="71">
        <v>0</v>
      </c>
      <c r="BP279" s="71">
        <v>0</v>
      </c>
      <c r="BQ279" s="71">
        <v>0</v>
      </c>
      <c r="BS279" s="70">
        <v>277</v>
      </c>
      <c r="BT279" s="70" t="s">
        <v>355</v>
      </c>
      <c r="BU279" s="71">
        <v>0</v>
      </c>
      <c r="BV279" s="71">
        <v>0</v>
      </c>
      <c r="BW279" s="71">
        <v>0</v>
      </c>
      <c r="BX279" s="71">
        <v>0</v>
      </c>
      <c r="BZ279" s="70">
        <v>277</v>
      </c>
      <c r="CA279" s="70" t="s">
        <v>355</v>
      </c>
      <c r="CB279" s="71">
        <v>0</v>
      </c>
      <c r="CC279" s="71">
        <v>0</v>
      </c>
      <c r="CD279" s="71">
        <v>0</v>
      </c>
      <c r="CE279" s="71">
        <v>0</v>
      </c>
      <c r="CG279" s="70">
        <v>277</v>
      </c>
      <c r="CH279" s="70" t="s">
        <v>355</v>
      </c>
      <c r="CI279" s="71">
        <v>0</v>
      </c>
      <c r="CJ279" s="71">
        <v>0</v>
      </c>
      <c r="CK279" s="71">
        <v>0</v>
      </c>
      <c r="CL279" s="71">
        <v>0</v>
      </c>
      <c r="CN279" s="70">
        <v>277</v>
      </c>
      <c r="CO279" s="70" t="s">
        <v>355</v>
      </c>
      <c r="CP279" s="71">
        <v>0</v>
      </c>
      <c r="CQ279" s="71">
        <v>0</v>
      </c>
      <c r="CR279" s="71">
        <v>0</v>
      </c>
      <c r="CS279" s="71">
        <v>0</v>
      </c>
      <c r="CU279" s="70">
        <v>277</v>
      </c>
      <c r="CV279" s="70" t="s">
        <v>355</v>
      </c>
      <c r="CW279" s="71">
        <v>0</v>
      </c>
      <c r="CX279" s="71">
        <v>0</v>
      </c>
      <c r="CY279" s="71">
        <v>0</v>
      </c>
      <c r="CZ279" s="71">
        <v>0</v>
      </c>
      <c r="DB279" s="70">
        <v>277</v>
      </c>
      <c r="DC279" s="70" t="s">
        <v>355</v>
      </c>
      <c r="DD279" s="71">
        <v>0</v>
      </c>
      <c r="DE279" s="71">
        <v>0</v>
      </c>
      <c r="DF279" s="71">
        <v>0</v>
      </c>
      <c r="DG279" s="71">
        <v>0</v>
      </c>
      <c r="DI279" s="70">
        <v>277</v>
      </c>
      <c r="DJ279" s="70" t="s">
        <v>355</v>
      </c>
      <c r="DK279" s="71">
        <v>0</v>
      </c>
      <c r="DL279" s="71">
        <v>0</v>
      </c>
      <c r="DM279" s="71">
        <v>0</v>
      </c>
      <c r="DN279" s="71">
        <v>0</v>
      </c>
      <c r="DP279" s="70">
        <v>277</v>
      </c>
      <c r="DQ279" s="70" t="s">
        <v>355</v>
      </c>
      <c r="DR279" s="71">
        <v>0</v>
      </c>
      <c r="DS279" s="71">
        <v>0</v>
      </c>
      <c r="DT279" s="71">
        <v>0</v>
      </c>
      <c r="DU279" s="71">
        <v>0</v>
      </c>
      <c r="DW279" s="70">
        <v>277</v>
      </c>
      <c r="DX279" s="70" t="s">
        <v>355</v>
      </c>
      <c r="DY279" s="71">
        <v>0</v>
      </c>
      <c r="DZ279" s="71">
        <v>0</v>
      </c>
      <c r="EA279" s="71">
        <v>0</v>
      </c>
      <c r="EB279" s="71">
        <v>0</v>
      </c>
    </row>
    <row r="280" spans="1:132" x14ac:dyDescent="0.35">
      <c r="A280" s="70">
        <v>278</v>
      </c>
      <c r="B280" s="70" t="s">
        <v>356</v>
      </c>
      <c r="C280" s="71">
        <v>0</v>
      </c>
      <c r="D280" s="71">
        <v>0</v>
      </c>
      <c r="E280" s="71">
        <v>0</v>
      </c>
      <c r="F280" s="71">
        <v>0</v>
      </c>
      <c r="H280" s="70">
        <v>278</v>
      </c>
      <c r="I280" s="70" t="s">
        <v>356</v>
      </c>
      <c r="J280" s="75">
        <v>0</v>
      </c>
      <c r="K280" s="71">
        <v>0</v>
      </c>
      <c r="L280" s="71">
        <v>0</v>
      </c>
      <c r="M280" s="71">
        <v>0</v>
      </c>
      <c r="O280" s="70">
        <v>278</v>
      </c>
      <c r="P280" s="70" t="s">
        <v>356</v>
      </c>
      <c r="Q280" s="75">
        <v>0</v>
      </c>
      <c r="R280" s="71">
        <v>0</v>
      </c>
      <c r="S280" s="71">
        <v>0</v>
      </c>
      <c r="T280" s="71">
        <v>0</v>
      </c>
      <c r="V280" s="70">
        <v>278</v>
      </c>
      <c r="W280" s="70" t="s">
        <v>356</v>
      </c>
      <c r="X280" s="71">
        <v>0</v>
      </c>
      <c r="Y280" s="71">
        <v>0</v>
      </c>
      <c r="Z280" s="71">
        <v>0</v>
      </c>
      <c r="AA280" s="71">
        <v>0</v>
      </c>
      <c r="AC280" s="70">
        <v>278</v>
      </c>
      <c r="AD280" s="70" t="s">
        <v>356</v>
      </c>
      <c r="AE280" s="71">
        <v>0</v>
      </c>
      <c r="AF280" s="71">
        <v>0</v>
      </c>
      <c r="AG280" s="71">
        <v>0</v>
      </c>
      <c r="AH280" s="71">
        <v>0</v>
      </c>
      <c r="AJ280" s="70">
        <v>278</v>
      </c>
      <c r="AK280" s="70" t="s">
        <v>356</v>
      </c>
      <c r="AL280" s="71">
        <v>0</v>
      </c>
      <c r="AM280" s="71">
        <v>0</v>
      </c>
      <c r="AN280" s="71">
        <v>0</v>
      </c>
      <c r="AO280" s="71">
        <v>0</v>
      </c>
      <c r="AQ280" s="70">
        <v>278</v>
      </c>
      <c r="AR280" s="70" t="s">
        <v>356</v>
      </c>
      <c r="AS280" s="71">
        <v>0</v>
      </c>
      <c r="AT280" s="71">
        <v>0</v>
      </c>
      <c r="AU280" s="71">
        <v>0</v>
      </c>
      <c r="AV280" s="71">
        <v>0</v>
      </c>
      <c r="AX280" s="70">
        <v>278</v>
      </c>
      <c r="AY280" s="70" t="s">
        <v>356</v>
      </c>
      <c r="AZ280" s="71">
        <v>0</v>
      </c>
      <c r="BA280" s="71">
        <v>0</v>
      </c>
      <c r="BB280" s="71">
        <v>0</v>
      </c>
      <c r="BC280" s="71">
        <v>0</v>
      </c>
      <c r="BE280" s="70">
        <v>278</v>
      </c>
      <c r="BF280" s="70" t="s">
        <v>356</v>
      </c>
      <c r="BG280" s="71">
        <v>0</v>
      </c>
      <c r="BH280" s="71">
        <v>0</v>
      </c>
      <c r="BI280" s="71">
        <v>0</v>
      </c>
      <c r="BJ280" s="71">
        <v>0</v>
      </c>
      <c r="BL280" s="70">
        <v>278</v>
      </c>
      <c r="BM280" s="70" t="s">
        <v>356</v>
      </c>
      <c r="BN280" s="71">
        <v>0</v>
      </c>
      <c r="BO280" s="71">
        <v>0</v>
      </c>
      <c r="BP280" s="71">
        <v>0</v>
      </c>
      <c r="BQ280" s="71">
        <v>0</v>
      </c>
      <c r="BS280" s="70">
        <v>278</v>
      </c>
      <c r="BT280" s="70" t="s">
        <v>356</v>
      </c>
      <c r="BU280" s="71">
        <v>0</v>
      </c>
      <c r="BV280" s="71">
        <v>0</v>
      </c>
      <c r="BW280" s="71">
        <v>0</v>
      </c>
      <c r="BX280" s="71">
        <v>0</v>
      </c>
      <c r="BZ280" s="70">
        <v>278</v>
      </c>
      <c r="CA280" s="70" t="s">
        <v>356</v>
      </c>
      <c r="CB280" s="71">
        <v>0</v>
      </c>
      <c r="CC280" s="71">
        <v>0</v>
      </c>
      <c r="CD280" s="71">
        <v>0</v>
      </c>
      <c r="CE280" s="71">
        <v>0</v>
      </c>
      <c r="CG280" s="70">
        <v>278</v>
      </c>
      <c r="CH280" s="70" t="s">
        <v>356</v>
      </c>
      <c r="CI280" s="71">
        <v>0</v>
      </c>
      <c r="CJ280" s="71">
        <v>0</v>
      </c>
      <c r="CK280" s="71">
        <v>0</v>
      </c>
      <c r="CL280" s="71">
        <v>0</v>
      </c>
      <c r="CN280" s="70">
        <v>278</v>
      </c>
      <c r="CO280" s="70" t="s">
        <v>356</v>
      </c>
      <c r="CP280" s="71">
        <v>0</v>
      </c>
      <c r="CQ280" s="71">
        <v>0</v>
      </c>
      <c r="CR280" s="71">
        <v>0</v>
      </c>
      <c r="CS280" s="71">
        <v>0</v>
      </c>
      <c r="CU280" s="70">
        <v>278</v>
      </c>
      <c r="CV280" s="70" t="s">
        <v>356</v>
      </c>
      <c r="CW280" s="71">
        <v>0</v>
      </c>
      <c r="CX280" s="71">
        <v>0</v>
      </c>
      <c r="CY280" s="71">
        <v>0</v>
      </c>
      <c r="CZ280" s="71">
        <v>0</v>
      </c>
      <c r="DB280" s="70">
        <v>278</v>
      </c>
      <c r="DC280" s="70" t="s">
        <v>356</v>
      </c>
      <c r="DD280" s="71">
        <v>0</v>
      </c>
      <c r="DE280" s="71">
        <v>0</v>
      </c>
      <c r="DF280" s="71">
        <v>0</v>
      </c>
      <c r="DG280" s="71">
        <v>0</v>
      </c>
      <c r="DI280" s="70">
        <v>278</v>
      </c>
      <c r="DJ280" s="70" t="s">
        <v>356</v>
      </c>
      <c r="DK280" s="71">
        <v>0</v>
      </c>
      <c r="DL280" s="71">
        <v>0</v>
      </c>
      <c r="DM280" s="71">
        <v>0</v>
      </c>
      <c r="DN280" s="71">
        <v>0</v>
      </c>
      <c r="DP280" s="70">
        <v>278</v>
      </c>
      <c r="DQ280" s="70" t="s">
        <v>356</v>
      </c>
      <c r="DR280" s="71">
        <v>0</v>
      </c>
      <c r="DS280" s="71">
        <v>0</v>
      </c>
      <c r="DT280" s="71">
        <v>0</v>
      </c>
      <c r="DU280" s="71">
        <v>0</v>
      </c>
      <c r="DW280" s="70">
        <v>278</v>
      </c>
      <c r="DX280" s="70" t="s">
        <v>356</v>
      </c>
      <c r="DY280" s="71">
        <v>0</v>
      </c>
      <c r="DZ280" s="71">
        <v>0</v>
      </c>
      <c r="EA280" s="71">
        <v>0</v>
      </c>
      <c r="EB280" s="71">
        <v>0</v>
      </c>
    </row>
    <row r="281" spans="1:132" x14ac:dyDescent="0.35">
      <c r="A281" s="70">
        <v>279</v>
      </c>
      <c r="B281" s="70" t="s">
        <v>357</v>
      </c>
      <c r="C281" s="71">
        <v>0</v>
      </c>
      <c r="D281" s="71">
        <v>6.3441178225497001</v>
      </c>
      <c r="E281" s="71">
        <v>1.40357132655672</v>
      </c>
      <c r="F281" s="71">
        <v>7.7476891491064102</v>
      </c>
      <c r="H281" s="70">
        <v>279</v>
      </c>
      <c r="I281" s="70" t="s">
        <v>357</v>
      </c>
      <c r="J281" s="75">
        <v>0</v>
      </c>
      <c r="K281" s="71">
        <v>212.69133041293301</v>
      </c>
      <c r="L281" s="71">
        <v>25.200013924120601</v>
      </c>
      <c r="M281" s="71">
        <v>237.89134433705399</v>
      </c>
      <c r="O281" s="70">
        <v>279</v>
      </c>
      <c r="P281" s="70" t="s">
        <v>357</v>
      </c>
      <c r="Q281" s="75">
        <v>0</v>
      </c>
      <c r="R281" s="71">
        <v>91.174603024097806</v>
      </c>
      <c r="S281" s="71">
        <v>46.937849760671703</v>
      </c>
      <c r="T281" s="71">
        <v>138.11245278477</v>
      </c>
      <c r="V281" s="70">
        <v>279</v>
      </c>
      <c r="W281" s="70" t="s">
        <v>357</v>
      </c>
      <c r="X281" s="71">
        <v>0</v>
      </c>
      <c r="Y281" s="71">
        <v>97.219866620128599</v>
      </c>
      <c r="Z281" s="71">
        <v>16.090276225807301</v>
      </c>
      <c r="AA281" s="71">
        <v>113.310142845936</v>
      </c>
      <c r="AC281" s="70">
        <v>279</v>
      </c>
      <c r="AD281" s="70" t="s">
        <v>357</v>
      </c>
      <c r="AE281" s="71">
        <v>0</v>
      </c>
      <c r="AF281" s="71">
        <v>8.6362115429123403</v>
      </c>
      <c r="AG281" s="71">
        <v>8.5599354922037101</v>
      </c>
      <c r="AH281" s="71">
        <v>17.196147035115999</v>
      </c>
      <c r="AJ281" s="70">
        <v>279</v>
      </c>
      <c r="AK281" s="70" t="s">
        <v>357</v>
      </c>
      <c r="AL281" s="71">
        <v>0</v>
      </c>
      <c r="AM281" s="71">
        <v>1.49058255557035</v>
      </c>
      <c r="AN281" s="71">
        <v>0.15388461060735401</v>
      </c>
      <c r="AO281" s="71">
        <v>1.6444671661776999</v>
      </c>
      <c r="AQ281" s="70">
        <v>279</v>
      </c>
      <c r="AR281" s="70" t="s">
        <v>357</v>
      </c>
      <c r="AS281" s="71">
        <v>0</v>
      </c>
      <c r="AT281" s="71">
        <v>0.24494273805720501</v>
      </c>
      <c r="AU281" s="71">
        <v>0.25149083750265799</v>
      </c>
      <c r="AV281" s="71">
        <v>0.49643357555986301</v>
      </c>
      <c r="AX281" s="70">
        <v>279</v>
      </c>
      <c r="AY281" s="70" t="s">
        <v>357</v>
      </c>
      <c r="AZ281" s="71">
        <v>0</v>
      </c>
      <c r="BA281" s="71">
        <v>1.49058255557035</v>
      </c>
      <c r="BB281" s="71">
        <v>0.15388461060735401</v>
      </c>
      <c r="BC281" s="71">
        <v>1.6444671661776999</v>
      </c>
      <c r="BE281" s="70">
        <v>279</v>
      </c>
      <c r="BF281" s="70" t="s">
        <v>357</v>
      </c>
      <c r="BG281" s="71">
        <v>0</v>
      </c>
      <c r="BH281" s="71">
        <v>0.24494273805720501</v>
      </c>
      <c r="BI281" s="71">
        <v>0.25149083750265799</v>
      </c>
      <c r="BJ281" s="71">
        <v>0.49643357555986301</v>
      </c>
      <c r="BL281" s="70">
        <v>279</v>
      </c>
      <c r="BM281" s="70" t="s">
        <v>357</v>
      </c>
      <c r="BN281" s="71">
        <v>0</v>
      </c>
      <c r="BO281" s="71">
        <v>3.03530329983694</v>
      </c>
      <c r="BP281" s="71">
        <v>0.313358334045377</v>
      </c>
      <c r="BQ281" s="71">
        <v>3.3486616338823101</v>
      </c>
      <c r="BS281" s="70">
        <v>279</v>
      </c>
      <c r="BT281" s="70" t="s">
        <v>357</v>
      </c>
      <c r="BU281" s="71">
        <v>0</v>
      </c>
      <c r="BV281" s="71">
        <v>0.43713085182552103</v>
      </c>
      <c r="BW281" s="71">
        <v>0.40651372948233899</v>
      </c>
      <c r="BX281" s="71">
        <v>0.84364458130785902</v>
      </c>
      <c r="BZ281" s="70">
        <v>279</v>
      </c>
      <c r="CA281" s="70" t="s">
        <v>357</v>
      </c>
      <c r="CB281" s="71">
        <v>0</v>
      </c>
      <c r="CC281" s="71">
        <v>4.9765320812551197</v>
      </c>
      <c r="CD281" s="71">
        <v>0.62759981870942305</v>
      </c>
      <c r="CE281" s="71">
        <v>5.60413189996454</v>
      </c>
      <c r="CG281" s="70">
        <v>279</v>
      </c>
      <c r="CH281" s="70" t="s">
        <v>357</v>
      </c>
      <c r="CI281" s="71">
        <v>0</v>
      </c>
      <c r="CJ281" s="71">
        <v>0.64141812906970597</v>
      </c>
      <c r="CK281" s="71">
        <v>1.2868165937509799</v>
      </c>
      <c r="CL281" s="71">
        <v>1.92823472282069</v>
      </c>
      <c r="CN281" s="70">
        <v>279</v>
      </c>
      <c r="CO281" s="70" t="s">
        <v>357</v>
      </c>
      <c r="CP281" s="71">
        <v>0</v>
      </c>
      <c r="CQ281" s="71">
        <v>1.2572778862940299</v>
      </c>
      <c r="CR281" s="71">
        <v>0.129798726836411</v>
      </c>
      <c r="CS281" s="71">
        <v>1.38707661313044</v>
      </c>
      <c r="CU281" s="70">
        <v>279</v>
      </c>
      <c r="CV281" s="70" t="s">
        <v>357</v>
      </c>
      <c r="CW281" s="71">
        <v>0</v>
      </c>
      <c r="CX281" s="71">
        <v>0.20430307058689101</v>
      </c>
      <c r="CY281" s="71">
        <v>0.215432323444952</v>
      </c>
      <c r="CZ281" s="71">
        <v>0.41973539403184301</v>
      </c>
      <c r="DB281" s="70">
        <v>279</v>
      </c>
      <c r="DC281" s="70" t="s">
        <v>357</v>
      </c>
      <c r="DD281" s="71">
        <v>0</v>
      </c>
      <c r="DE281" s="71">
        <v>3.6352379215491202</v>
      </c>
      <c r="DF281" s="71">
        <v>0.59556343917862697</v>
      </c>
      <c r="DG281" s="71">
        <v>4.2308013607277397</v>
      </c>
      <c r="DI281" s="70">
        <v>279</v>
      </c>
      <c r="DJ281" s="70" t="s">
        <v>357</v>
      </c>
      <c r="DK281" s="71">
        <v>0</v>
      </c>
      <c r="DL281" s="71">
        <v>0.76337376286765901</v>
      </c>
      <c r="DM281" s="71">
        <v>0.78643099752250401</v>
      </c>
      <c r="DN281" s="71">
        <v>1.5498047603901599</v>
      </c>
      <c r="DP281" s="70">
        <v>279</v>
      </c>
      <c r="DQ281" s="70" t="s">
        <v>357</v>
      </c>
      <c r="DR281" s="71">
        <v>0</v>
      </c>
      <c r="DS281" s="71">
        <v>3.42601962433733</v>
      </c>
      <c r="DT281" s="71">
        <v>0.35369506630417802</v>
      </c>
      <c r="DU281" s="71">
        <v>3.77971469064151</v>
      </c>
      <c r="DW281" s="70">
        <v>279</v>
      </c>
      <c r="DX281" s="70" t="s">
        <v>357</v>
      </c>
      <c r="DY281" s="71">
        <v>0</v>
      </c>
      <c r="DZ281" s="71">
        <v>1.45198184348704</v>
      </c>
      <c r="EA281" s="71">
        <v>0.61660698568782901</v>
      </c>
      <c r="EB281" s="71">
        <v>2.06858882917486</v>
      </c>
    </row>
    <row r="282" spans="1:132" x14ac:dyDescent="0.35">
      <c r="A282" s="70">
        <v>280</v>
      </c>
      <c r="B282" s="70" t="s">
        <v>358</v>
      </c>
      <c r="C282" s="71">
        <v>0</v>
      </c>
      <c r="D282" s="71">
        <v>0</v>
      </c>
      <c r="E282" s="71">
        <v>0</v>
      </c>
      <c r="F282" s="71">
        <v>0</v>
      </c>
      <c r="H282" s="70">
        <v>280</v>
      </c>
      <c r="I282" s="70" t="s">
        <v>358</v>
      </c>
      <c r="J282" s="75">
        <v>0</v>
      </c>
      <c r="K282" s="71">
        <v>0</v>
      </c>
      <c r="L282" s="71">
        <v>0</v>
      </c>
      <c r="M282" s="71">
        <v>0</v>
      </c>
      <c r="O282" s="70">
        <v>280</v>
      </c>
      <c r="P282" s="70" t="s">
        <v>358</v>
      </c>
      <c r="Q282" s="75">
        <v>0</v>
      </c>
      <c r="R282" s="71">
        <v>0</v>
      </c>
      <c r="S282" s="71">
        <v>0</v>
      </c>
      <c r="T282" s="71">
        <v>0</v>
      </c>
      <c r="V282" s="70">
        <v>280</v>
      </c>
      <c r="W282" s="70" t="s">
        <v>358</v>
      </c>
      <c r="X282" s="71">
        <v>0</v>
      </c>
      <c r="Y282" s="71">
        <v>0</v>
      </c>
      <c r="Z282" s="71">
        <v>0</v>
      </c>
      <c r="AA282" s="71">
        <v>0</v>
      </c>
      <c r="AC282" s="70">
        <v>280</v>
      </c>
      <c r="AD282" s="70" t="s">
        <v>358</v>
      </c>
      <c r="AE282" s="71">
        <v>0</v>
      </c>
      <c r="AF282" s="71">
        <v>0</v>
      </c>
      <c r="AG282" s="71">
        <v>0</v>
      </c>
      <c r="AH282" s="71">
        <v>0</v>
      </c>
      <c r="AJ282" s="70">
        <v>280</v>
      </c>
      <c r="AK282" s="70" t="s">
        <v>358</v>
      </c>
      <c r="AL282" s="71">
        <v>0</v>
      </c>
      <c r="AM282" s="71">
        <v>0</v>
      </c>
      <c r="AN282" s="71">
        <v>0</v>
      </c>
      <c r="AO282" s="71">
        <v>0</v>
      </c>
      <c r="AQ282" s="70">
        <v>280</v>
      </c>
      <c r="AR282" s="70" t="s">
        <v>358</v>
      </c>
      <c r="AS282" s="71">
        <v>0</v>
      </c>
      <c r="AT282" s="71">
        <v>0</v>
      </c>
      <c r="AU282" s="71">
        <v>0</v>
      </c>
      <c r="AV282" s="71">
        <v>0</v>
      </c>
      <c r="AX282" s="70">
        <v>280</v>
      </c>
      <c r="AY282" s="70" t="s">
        <v>358</v>
      </c>
      <c r="AZ282" s="71">
        <v>0</v>
      </c>
      <c r="BA282" s="71">
        <v>0</v>
      </c>
      <c r="BB282" s="71">
        <v>0</v>
      </c>
      <c r="BC282" s="71">
        <v>0</v>
      </c>
      <c r="BE282" s="70">
        <v>280</v>
      </c>
      <c r="BF282" s="70" t="s">
        <v>358</v>
      </c>
      <c r="BG282" s="71">
        <v>0</v>
      </c>
      <c r="BH282" s="71">
        <v>0</v>
      </c>
      <c r="BI282" s="71">
        <v>0</v>
      </c>
      <c r="BJ282" s="71">
        <v>0</v>
      </c>
      <c r="BL282" s="70">
        <v>280</v>
      </c>
      <c r="BM282" s="70" t="s">
        <v>358</v>
      </c>
      <c r="BN282" s="71">
        <v>0</v>
      </c>
      <c r="BO282" s="71">
        <v>0</v>
      </c>
      <c r="BP282" s="71">
        <v>0</v>
      </c>
      <c r="BQ282" s="71">
        <v>0</v>
      </c>
      <c r="BS282" s="70">
        <v>280</v>
      </c>
      <c r="BT282" s="70" t="s">
        <v>358</v>
      </c>
      <c r="BU282" s="71">
        <v>0</v>
      </c>
      <c r="BV282" s="71">
        <v>0</v>
      </c>
      <c r="BW282" s="71">
        <v>0</v>
      </c>
      <c r="BX282" s="71">
        <v>0</v>
      </c>
      <c r="BZ282" s="70">
        <v>280</v>
      </c>
      <c r="CA282" s="70" t="s">
        <v>358</v>
      </c>
      <c r="CB282" s="71">
        <v>0</v>
      </c>
      <c r="CC282" s="71">
        <v>0</v>
      </c>
      <c r="CD282" s="71">
        <v>0</v>
      </c>
      <c r="CE282" s="71">
        <v>0</v>
      </c>
      <c r="CG282" s="70">
        <v>280</v>
      </c>
      <c r="CH282" s="70" t="s">
        <v>358</v>
      </c>
      <c r="CI282" s="71">
        <v>0</v>
      </c>
      <c r="CJ282" s="71">
        <v>0</v>
      </c>
      <c r="CK282" s="71">
        <v>0</v>
      </c>
      <c r="CL282" s="71">
        <v>0</v>
      </c>
      <c r="CN282" s="70">
        <v>280</v>
      </c>
      <c r="CO282" s="70" t="s">
        <v>358</v>
      </c>
      <c r="CP282" s="71">
        <v>0</v>
      </c>
      <c r="CQ282" s="71">
        <v>0</v>
      </c>
      <c r="CR282" s="71">
        <v>0</v>
      </c>
      <c r="CS282" s="71">
        <v>0</v>
      </c>
      <c r="CU282" s="70">
        <v>280</v>
      </c>
      <c r="CV282" s="70" t="s">
        <v>358</v>
      </c>
      <c r="CW282" s="71">
        <v>0</v>
      </c>
      <c r="CX282" s="71">
        <v>0</v>
      </c>
      <c r="CY282" s="71">
        <v>0</v>
      </c>
      <c r="CZ282" s="71">
        <v>0</v>
      </c>
      <c r="DB282" s="70">
        <v>280</v>
      </c>
      <c r="DC282" s="70" t="s">
        <v>358</v>
      </c>
      <c r="DD282" s="71">
        <v>0</v>
      </c>
      <c r="DE282" s="71">
        <v>0</v>
      </c>
      <c r="DF282" s="71">
        <v>0</v>
      </c>
      <c r="DG282" s="71">
        <v>0</v>
      </c>
      <c r="DI282" s="70">
        <v>280</v>
      </c>
      <c r="DJ282" s="70" t="s">
        <v>358</v>
      </c>
      <c r="DK282" s="71">
        <v>0</v>
      </c>
      <c r="DL282" s="71">
        <v>0</v>
      </c>
      <c r="DM282" s="71">
        <v>0</v>
      </c>
      <c r="DN282" s="71">
        <v>0</v>
      </c>
      <c r="DP282" s="70">
        <v>280</v>
      </c>
      <c r="DQ282" s="70" t="s">
        <v>358</v>
      </c>
      <c r="DR282" s="71">
        <v>0</v>
      </c>
      <c r="DS282" s="71">
        <v>0</v>
      </c>
      <c r="DT282" s="71">
        <v>0</v>
      </c>
      <c r="DU282" s="71">
        <v>0</v>
      </c>
      <c r="DW282" s="70">
        <v>280</v>
      </c>
      <c r="DX282" s="70" t="s">
        <v>358</v>
      </c>
      <c r="DY282" s="71">
        <v>0</v>
      </c>
      <c r="DZ282" s="71">
        <v>0</v>
      </c>
      <c r="EA282" s="71">
        <v>0</v>
      </c>
      <c r="EB282" s="71">
        <v>0</v>
      </c>
    </row>
    <row r="283" spans="1:132" x14ac:dyDescent="0.35">
      <c r="A283" s="70">
        <v>281</v>
      </c>
      <c r="B283" s="70" t="s">
        <v>359</v>
      </c>
      <c r="C283" s="71">
        <v>0</v>
      </c>
      <c r="D283" s="71">
        <v>4.2821873219795101</v>
      </c>
      <c r="E283" s="71">
        <v>0.21845658666039799</v>
      </c>
      <c r="F283" s="71">
        <v>4.5006439086399102</v>
      </c>
      <c r="H283" s="70">
        <v>281</v>
      </c>
      <c r="I283" s="70" t="s">
        <v>359</v>
      </c>
      <c r="J283" s="75">
        <v>0</v>
      </c>
      <c r="K283" s="71">
        <v>69.299045320730798</v>
      </c>
      <c r="L283" s="71">
        <v>3.92807677930274</v>
      </c>
      <c r="M283" s="71">
        <v>73.227122100033498</v>
      </c>
      <c r="O283" s="70">
        <v>281</v>
      </c>
      <c r="P283" s="70" t="s">
        <v>359</v>
      </c>
      <c r="Q283" s="75">
        <v>0</v>
      </c>
      <c r="R283" s="71">
        <v>9.7343483915001698</v>
      </c>
      <c r="S283" s="71">
        <v>7.3410401516392003</v>
      </c>
      <c r="T283" s="71">
        <v>17.0753885431394</v>
      </c>
      <c r="V283" s="70">
        <v>281</v>
      </c>
      <c r="W283" s="70" t="s">
        <v>359</v>
      </c>
      <c r="X283" s="71">
        <v>0</v>
      </c>
      <c r="Y283" s="71">
        <v>45.851836559627898</v>
      </c>
      <c r="Z283" s="71">
        <v>2.5052986849064198</v>
      </c>
      <c r="AA283" s="71">
        <v>48.357135244534298</v>
      </c>
      <c r="AC283" s="70">
        <v>281</v>
      </c>
      <c r="AD283" s="70" t="s">
        <v>359</v>
      </c>
      <c r="AE283" s="71">
        <v>0</v>
      </c>
      <c r="AF283" s="71">
        <v>1.61147687867696</v>
      </c>
      <c r="AG283" s="71">
        <v>1.33969308883567</v>
      </c>
      <c r="AH283" s="71">
        <v>2.9511699675126302</v>
      </c>
      <c r="AJ283" s="70">
        <v>281</v>
      </c>
      <c r="AK283" s="70" t="s">
        <v>359</v>
      </c>
      <c r="AL283" s="71">
        <v>0</v>
      </c>
      <c r="AM283" s="71">
        <v>0.40536109498762601</v>
      </c>
      <c r="AN283" s="71">
        <v>2.4011342098078099E-2</v>
      </c>
      <c r="AO283" s="71">
        <v>0.429372437085704</v>
      </c>
      <c r="AQ283" s="70">
        <v>281</v>
      </c>
      <c r="AR283" s="70" t="s">
        <v>359</v>
      </c>
      <c r="AS283" s="71">
        <v>0</v>
      </c>
      <c r="AT283" s="71">
        <v>8.0589249906133406E-2</v>
      </c>
      <c r="AU283" s="71">
        <v>3.9240532583415699E-2</v>
      </c>
      <c r="AV283" s="71">
        <v>0.11982978248954899</v>
      </c>
      <c r="AX283" s="70">
        <v>281</v>
      </c>
      <c r="AY283" s="70" t="s">
        <v>359</v>
      </c>
      <c r="AZ283" s="71">
        <v>0</v>
      </c>
      <c r="BA283" s="71">
        <v>0.40536109498762601</v>
      </c>
      <c r="BB283" s="71">
        <v>2.4011342098078099E-2</v>
      </c>
      <c r="BC283" s="71">
        <v>0.429372437085704</v>
      </c>
      <c r="BE283" s="70">
        <v>281</v>
      </c>
      <c r="BF283" s="70" t="s">
        <v>359</v>
      </c>
      <c r="BG283" s="71">
        <v>0</v>
      </c>
      <c r="BH283" s="71">
        <v>8.0589249906133406E-2</v>
      </c>
      <c r="BI283" s="71">
        <v>3.9240532583415699E-2</v>
      </c>
      <c r="BJ283" s="71">
        <v>0.11982978248954899</v>
      </c>
      <c r="BL283" s="70">
        <v>281</v>
      </c>
      <c r="BM283" s="70" t="s">
        <v>359</v>
      </c>
      <c r="BN283" s="71">
        <v>0</v>
      </c>
      <c r="BO283" s="71">
        <v>0.825444967568848</v>
      </c>
      <c r="BP283" s="71">
        <v>4.8894779850635797E-2</v>
      </c>
      <c r="BQ283" s="71">
        <v>0.87433974741948395</v>
      </c>
      <c r="BS283" s="70">
        <v>281</v>
      </c>
      <c r="BT283" s="70" t="s">
        <v>359</v>
      </c>
      <c r="BU283" s="71">
        <v>0</v>
      </c>
      <c r="BV283" s="71">
        <v>0.11770413038772901</v>
      </c>
      <c r="BW283" s="71">
        <v>6.3495848882410805E-2</v>
      </c>
      <c r="BX283" s="71">
        <v>0.18119997927014</v>
      </c>
      <c r="BZ283" s="70">
        <v>281</v>
      </c>
      <c r="CA283" s="70" t="s">
        <v>359</v>
      </c>
      <c r="CB283" s="71">
        <v>0</v>
      </c>
      <c r="CC283" s="71">
        <v>1.75564757037699</v>
      </c>
      <c r="CD283" s="71">
        <v>9.7786911138690605E-2</v>
      </c>
      <c r="CE283" s="71">
        <v>1.85343448151568</v>
      </c>
      <c r="CG283" s="70">
        <v>281</v>
      </c>
      <c r="CH283" s="70" t="s">
        <v>359</v>
      </c>
      <c r="CI283" s="71">
        <v>0</v>
      </c>
      <c r="CJ283" s="71">
        <v>0.18451207395046601</v>
      </c>
      <c r="CK283" s="71">
        <v>0.20137527831577501</v>
      </c>
      <c r="CL283" s="71">
        <v>0.38588735226624099</v>
      </c>
      <c r="CN283" s="70">
        <v>281</v>
      </c>
      <c r="CO283" s="70" t="s">
        <v>359</v>
      </c>
      <c r="CP283" s="71">
        <v>0</v>
      </c>
      <c r="CQ283" s="71">
        <v>0.341914333283517</v>
      </c>
      <c r="CR283" s="71">
        <v>2.0253107972676699E-2</v>
      </c>
      <c r="CS283" s="71">
        <v>0.36216744125619399</v>
      </c>
      <c r="CU283" s="70">
        <v>281</v>
      </c>
      <c r="CV283" s="70" t="s">
        <v>359</v>
      </c>
      <c r="CW283" s="71">
        <v>0</v>
      </c>
      <c r="CX283" s="71">
        <v>6.6847621177197697E-2</v>
      </c>
      <c r="CY283" s="71">
        <v>3.3623537226692202E-2</v>
      </c>
      <c r="CZ283" s="71">
        <v>0.10047115840389</v>
      </c>
      <c r="DB283" s="70">
        <v>281</v>
      </c>
      <c r="DC283" s="70" t="s">
        <v>359</v>
      </c>
      <c r="DD283" s="71">
        <v>0</v>
      </c>
      <c r="DE283" s="71">
        <v>5.5213109383380203</v>
      </c>
      <c r="DF283" s="71">
        <v>9.2603889110036294E-2</v>
      </c>
      <c r="DG283" s="71">
        <v>5.6139148274480597</v>
      </c>
      <c r="DI283" s="70">
        <v>281</v>
      </c>
      <c r="DJ283" s="70" t="s">
        <v>359</v>
      </c>
      <c r="DK283" s="71">
        <v>0</v>
      </c>
      <c r="DL283" s="71">
        <v>0.250473358317572</v>
      </c>
      <c r="DM283" s="71">
        <v>0.122704221614059</v>
      </c>
      <c r="DN283" s="71">
        <v>0.37317757993163098</v>
      </c>
      <c r="DP283" s="70">
        <v>281</v>
      </c>
      <c r="DQ283" s="70" t="s">
        <v>359</v>
      </c>
      <c r="DR283" s="71">
        <v>0</v>
      </c>
      <c r="DS283" s="71">
        <v>0.93169952994591798</v>
      </c>
      <c r="DT283" s="71">
        <v>5.5188710566397403E-2</v>
      </c>
      <c r="DU283" s="71">
        <v>0.98688824051231505</v>
      </c>
      <c r="DW283" s="70">
        <v>281</v>
      </c>
      <c r="DX283" s="70" t="s">
        <v>359</v>
      </c>
      <c r="DY283" s="71">
        <v>0</v>
      </c>
      <c r="DZ283" s="71">
        <v>0.191223597126494</v>
      </c>
      <c r="EA283" s="71">
        <v>9.6285606499757301E-2</v>
      </c>
      <c r="EB283" s="71">
        <v>0.28750920362625099</v>
      </c>
    </row>
    <row r="284" spans="1:132" x14ac:dyDescent="0.35">
      <c r="A284" s="70">
        <v>282</v>
      </c>
      <c r="B284" s="70" t="s">
        <v>360</v>
      </c>
      <c r="C284" s="71">
        <v>0</v>
      </c>
      <c r="D284" s="71">
        <v>0.18015053048797899</v>
      </c>
      <c r="E284" s="71">
        <v>0.48687147600216502</v>
      </c>
      <c r="F284" s="71">
        <v>0.66702200649014298</v>
      </c>
      <c r="H284" s="70">
        <v>282</v>
      </c>
      <c r="I284" s="70" t="s">
        <v>360</v>
      </c>
      <c r="J284" s="75">
        <v>0</v>
      </c>
      <c r="K284" s="71">
        <v>54.048746635079397</v>
      </c>
      <c r="L284" s="71">
        <v>8.71683956209149</v>
      </c>
      <c r="M284" s="71">
        <v>62.765586197170897</v>
      </c>
      <c r="O284" s="70">
        <v>282</v>
      </c>
      <c r="P284" s="70" t="s">
        <v>360</v>
      </c>
      <c r="Q284" s="75">
        <v>0</v>
      </c>
      <c r="R284" s="71">
        <v>10.0667648406914</v>
      </c>
      <c r="S284" s="71">
        <v>16.133222812519602</v>
      </c>
      <c r="T284" s="71">
        <v>26.199987653211</v>
      </c>
      <c r="V284" s="70">
        <v>282</v>
      </c>
      <c r="W284" s="70" t="s">
        <v>360</v>
      </c>
      <c r="X284" s="71">
        <v>0</v>
      </c>
      <c r="Y284" s="71">
        <v>17.311255368639902</v>
      </c>
      <c r="Z284" s="71">
        <v>5.5774076920307403</v>
      </c>
      <c r="AA284" s="71">
        <v>22.888663060670702</v>
      </c>
      <c r="AC284" s="70">
        <v>282</v>
      </c>
      <c r="AD284" s="70" t="s">
        <v>360</v>
      </c>
      <c r="AE284" s="71">
        <v>0</v>
      </c>
      <c r="AF284" s="71">
        <v>1.4960990088983099</v>
      </c>
      <c r="AG284" s="71">
        <v>2.9382939367143899</v>
      </c>
      <c r="AH284" s="71">
        <v>4.4343929456127</v>
      </c>
      <c r="AJ284" s="70">
        <v>282</v>
      </c>
      <c r="AK284" s="70" t="s">
        <v>360</v>
      </c>
      <c r="AL284" s="71">
        <v>0</v>
      </c>
      <c r="AM284" s="71">
        <v>0.47823403803632702</v>
      </c>
      <c r="AN284" s="71">
        <v>5.3127304025032802E-2</v>
      </c>
      <c r="AO284" s="71">
        <v>0.53136134206135999</v>
      </c>
      <c r="AQ284" s="70">
        <v>282</v>
      </c>
      <c r="AR284" s="70" t="s">
        <v>360</v>
      </c>
      <c r="AS284" s="71">
        <v>0</v>
      </c>
      <c r="AT284" s="71">
        <v>4.9135582313217699E-2</v>
      </c>
      <c r="AU284" s="71">
        <v>8.6828214158282804E-2</v>
      </c>
      <c r="AV284" s="71">
        <v>0.135963796471501</v>
      </c>
      <c r="AX284" s="70">
        <v>282</v>
      </c>
      <c r="AY284" s="70" t="s">
        <v>360</v>
      </c>
      <c r="AZ284" s="71">
        <v>0</v>
      </c>
      <c r="BA284" s="71">
        <v>0.47823403803632702</v>
      </c>
      <c r="BB284" s="71">
        <v>5.3127304025032802E-2</v>
      </c>
      <c r="BC284" s="71">
        <v>0.53136134206135999</v>
      </c>
      <c r="BE284" s="70">
        <v>282</v>
      </c>
      <c r="BF284" s="70" t="s">
        <v>360</v>
      </c>
      <c r="BG284" s="71">
        <v>0</v>
      </c>
      <c r="BH284" s="71">
        <v>4.9135582313217699E-2</v>
      </c>
      <c r="BI284" s="71">
        <v>8.6828214158282804E-2</v>
      </c>
      <c r="BJ284" s="71">
        <v>0.135963796471501</v>
      </c>
      <c r="BL284" s="70">
        <v>282</v>
      </c>
      <c r="BM284" s="70" t="s">
        <v>360</v>
      </c>
      <c r="BN284" s="71">
        <v>0</v>
      </c>
      <c r="BO284" s="71">
        <v>0.97383761021581405</v>
      </c>
      <c r="BP284" s="71">
        <v>0.108184199939815</v>
      </c>
      <c r="BQ284" s="71">
        <v>1.08202181015563</v>
      </c>
      <c r="BS284" s="70">
        <v>282</v>
      </c>
      <c r="BT284" s="70" t="s">
        <v>360</v>
      </c>
      <c r="BU284" s="71">
        <v>0</v>
      </c>
      <c r="BV284" s="71">
        <v>9.3737375354133706E-2</v>
      </c>
      <c r="BW284" s="71">
        <v>0.14007050963554801</v>
      </c>
      <c r="BX284" s="71">
        <v>0.233807884989682</v>
      </c>
      <c r="BZ284" s="70">
        <v>282</v>
      </c>
      <c r="CA284" s="70" t="s">
        <v>360</v>
      </c>
      <c r="CB284" s="71">
        <v>0</v>
      </c>
      <c r="CC284" s="71">
        <v>1.09843048506695</v>
      </c>
      <c r="CD284" s="71">
        <v>0.21726163782026001</v>
      </c>
      <c r="CE284" s="71">
        <v>1.31569212288721</v>
      </c>
      <c r="CG284" s="70">
        <v>282</v>
      </c>
      <c r="CH284" s="70" t="s">
        <v>360</v>
      </c>
      <c r="CI284" s="71">
        <v>0</v>
      </c>
      <c r="CJ284" s="71">
        <v>0.13495471651476099</v>
      </c>
      <c r="CK284" s="71">
        <v>0.44180227609317202</v>
      </c>
      <c r="CL284" s="71">
        <v>0.57675699260793301</v>
      </c>
      <c r="CN284" s="70">
        <v>282</v>
      </c>
      <c r="CO284" s="70" t="s">
        <v>360</v>
      </c>
      <c r="CP284" s="71">
        <v>0</v>
      </c>
      <c r="CQ284" s="71">
        <v>0.403381267444194</v>
      </c>
      <c r="CR284" s="71">
        <v>4.4811865172764802E-2</v>
      </c>
      <c r="CS284" s="71">
        <v>0.44819313261695898</v>
      </c>
      <c r="CU284" s="70">
        <v>282</v>
      </c>
      <c r="CV284" s="70" t="s">
        <v>360</v>
      </c>
      <c r="CW284" s="71">
        <v>0</v>
      </c>
      <c r="CX284" s="71">
        <v>3.8965567964335097E-2</v>
      </c>
      <c r="CY284" s="71">
        <v>7.4340018659498006E-2</v>
      </c>
      <c r="CZ284" s="71">
        <v>0.113305586623833</v>
      </c>
      <c r="DB284" s="70">
        <v>282</v>
      </c>
      <c r="DC284" s="70" t="s">
        <v>360</v>
      </c>
      <c r="DD284" s="71">
        <v>0</v>
      </c>
      <c r="DE284" s="71">
        <v>5.0672380679937602E-2</v>
      </c>
      <c r="DF284" s="71">
        <v>0.20697311790869299</v>
      </c>
      <c r="DG284" s="71">
        <v>0.25764549858863001</v>
      </c>
      <c r="DI284" s="70">
        <v>282</v>
      </c>
      <c r="DJ284" s="70" t="s">
        <v>360</v>
      </c>
      <c r="DK284" s="71">
        <v>0</v>
      </c>
      <c r="DL284" s="71">
        <v>0.14922685287318699</v>
      </c>
      <c r="DM284" s="71">
        <v>0.27153482205857998</v>
      </c>
      <c r="DN284" s="71">
        <v>0.42076167493176703</v>
      </c>
      <c r="DP284" s="70">
        <v>282</v>
      </c>
      <c r="DQ284" s="70" t="s">
        <v>360</v>
      </c>
      <c r="DR284" s="71">
        <v>0</v>
      </c>
      <c r="DS284" s="71">
        <v>1.09919386431543</v>
      </c>
      <c r="DT284" s="71">
        <v>0.122110100844601</v>
      </c>
      <c r="DU284" s="71">
        <v>1.2213039651600299</v>
      </c>
      <c r="DW284" s="70">
        <v>282</v>
      </c>
      <c r="DX284" s="70" t="s">
        <v>360</v>
      </c>
      <c r="DY284" s="71">
        <v>0</v>
      </c>
      <c r="DZ284" s="71">
        <v>0.239237050835996</v>
      </c>
      <c r="EA284" s="71">
        <v>0.21257019649859199</v>
      </c>
      <c r="EB284" s="71">
        <v>0.45180724733458799</v>
      </c>
    </row>
    <row r="285" spans="1:132" x14ac:dyDescent="0.35">
      <c r="A285" s="70">
        <v>283</v>
      </c>
      <c r="B285" s="70" t="s">
        <v>361</v>
      </c>
      <c r="C285" s="71">
        <v>0</v>
      </c>
      <c r="D285" s="71">
        <v>0</v>
      </c>
      <c r="E285" s="71">
        <v>0</v>
      </c>
      <c r="F285" s="71">
        <v>0</v>
      </c>
      <c r="H285" s="70">
        <v>283</v>
      </c>
      <c r="I285" s="70" t="s">
        <v>361</v>
      </c>
      <c r="J285" s="75">
        <v>0</v>
      </c>
      <c r="K285" s="71">
        <v>0</v>
      </c>
      <c r="L285" s="71">
        <v>0</v>
      </c>
      <c r="M285" s="71">
        <v>0</v>
      </c>
      <c r="O285" s="70">
        <v>283</v>
      </c>
      <c r="P285" s="70" t="s">
        <v>361</v>
      </c>
      <c r="Q285" s="75">
        <v>0</v>
      </c>
      <c r="R285" s="71">
        <v>0</v>
      </c>
      <c r="S285" s="71">
        <v>0</v>
      </c>
      <c r="T285" s="71">
        <v>0</v>
      </c>
      <c r="V285" s="70">
        <v>283</v>
      </c>
      <c r="W285" s="70" t="s">
        <v>361</v>
      </c>
      <c r="X285" s="71">
        <v>0</v>
      </c>
      <c r="Y285" s="71">
        <v>0</v>
      </c>
      <c r="Z285" s="71">
        <v>0</v>
      </c>
      <c r="AA285" s="71">
        <v>0</v>
      </c>
      <c r="AC285" s="70">
        <v>283</v>
      </c>
      <c r="AD285" s="70" t="s">
        <v>361</v>
      </c>
      <c r="AE285" s="71">
        <v>0</v>
      </c>
      <c r="AF285" s="71">
        <v>0</v>
      </c>
      <c r="AG285" s="71">
        <v>0</v>
      </c>
      <c r="AH285" s="71">
        <v>0</v>
      </c>
      <c r="AJ285" s="70">
        <v>283</v>
      </c>
      <c r="AK285" s="70" t="s">
        <v>361</v>
      </c>
      <c r="AL285" s="71">
        <v>0</v>
      </c>
      <c r="AM285" s="71">
        <v>0</v>
      </c>
      <c r="AN285" s="71">
        <v>0</v>
      </c>
      <c r="AO285" s="71">
        <v>0</v>
      </c>
      <c r="AQ285" s="70">
        <v>283</v>
      </c>
      <c r="AR285" s="70" t="s">
        <v>361</v>
      </c>
      <c r="AS285" s="71">
        <v>0</v>
      </c>
      <c r="AT285" s="71">
        <v>0</v>
      </c>
      <c r="AU285" s="71">
        <v>0</v>
      </c>
      <c r="AV285" s="71">
        <v>0</v>
      </c>
      <c r="AX285" s="70">
        <v>283</v>
      </c>
      <c r="AY285" s="70" t="s">
        <v>361</v>
      </c>
      <c r="AZ285" s="71">
        <v>0</v>
      </c>
      <c r="BA285" s="71">
        <v>0</v>
      </c>
      <c r="BB285" s="71">
        <v>0</v>
      </c>
      <c r="BC285" s="71">
        <v>0</v>
      </c>
      <c r="BE285" s="70">
        <v>283</v>
      </c>
      <c r="BF285" s="70" t="s">
        <v>361</v>
      </c>
      <c r="BG285" s="71">
        <v>0</v>
      </c>
      <c r="BH285" s="71">
        <v>0</v>
      </c>
      <c r="BI285" s="71">
        <v>0</v>
      </c>
      <c r="BJ285" s="71">
        <v>0</v>
      </c>
      <c r="BL285" s="70">
        <v>283</v>
      </c>
      <c r="BM285" s="70" t="s">
        <v>361</v>
      </c>
      <c r="BN285" s="71">
        <v>0</v>
      </c>
      <c r="BO285" s="71">
        <v>0</v>
      </c>
      <c r="BP285" s="71">
        <v>0</v>
      </c>
      <c r="BQ285" s="71">
        <v>0</v>
      </c>
      <c r="BS285" s="70">
        <v>283</v>
      </c>
      <c r="BT285" s="70" t="s">
        <v>361</v>
      </c>
      <c r="BU285" s="71">
        <v>0</v>
      </c>
      <c r="BV285" s="71">
        <v>0</v>
      </c>
      <c r="BW285" s="71">
        <v>0</v>
      </c>
      <c r="BX285" s="71">
        <v>0</v>
      </c>
      <c r="BZ285" s="70">
        <v>283</v>
      </c>
      <c r="CA285" s="70" t="s">
        <v>361</v>
      </c>
      <c r="CB285" s="71">
        <v>0</v>
      </c>
      <c r="CC285" s="71">
        <v>0</v>
      </c>
      <c r="CD285" s="71">
        <v>0</v>
      </c>
      <c r="CE285" s="71">
        <v>0</v>
      </c>
      <c r="CG285" s="70">
        <v>283</v>
      </c>
      <c r="CH285" s="70" t="s">
        <v>361</v>
      </c>
      <c r="CI285" s="71">
        <v>0</v>
      </c>
      <c r="CJ285" s="71">
        <v>0</v>
      </c>
      <c r="CK285" s="71">
        <v>0</v>
      </c>
      <c r="CL285" s="71">
        <v>0</v>
      </c>
      <c r="CN285" s="70">
        <v>283</v>
      </c>
      <c r="CO285" s="70" t="s">
        <v>361</v>
      </c>
      <c r="CP285" s="71">
        <v>0</v>
      </c>
      <c r="CQ285" s="71">
        <v>0</v>
      </c>
      <c r="CR285" s="71">
        <v>0</v>
      </c>
      <c r="CS285" s="71">
        <v>0</v>
      </c>
      <c r="CU285" s="70">
        <v>283</v>
      </c>
      <c r="CV285" s="70" t="s">
        <v>361</v>
      </c>
      <c r="CW285" s="71">
        <v>0</v>
      </c>
      <c r="CX285" s="71">
        <v>0</v>
      </c>
      <c r="CY285" s="71">
        <v>0</v>
      </c>
      <c r="CZ285" s="71">
        <v>0</v>
      </c>
      <c r="DB285" s="70">
        <v>283</v>
      </c>
      <c r="DC285" s="70" t="s">
        <v>361</v>
      </c>
      <c r="DD285" s="71">
        <v>0</v>
      </c>
      <c r="DE285" s="71">
        <v>0</v>
      </c>
      <c r="DF285" s="71">
        <v>0</v>
      </c>
      <c r="DG285" s="71">
        <v>0</v>
      </c>
      <c r="DI285" s="70">
        <v>283</v>
      </c>
      <c r="DJ285" s="70" t="s">
        <v>361</v>
      </c>
      <c r="DK285" s="71">
        <v>0</v>
      </c>
      <c r="DL285" s="71">
        <v>0</v>
      </c>
      <c r="DM285" s="71">
        <v>0</v>
      </c>
      <c r="DN285" s="71">
        <v>0</v>
      </c>
      <c r="DP285" s="70">
        <v>283</v>
      </c>
      <c r="DQ285" s="70" t="s">
        <v>361</v>
      </c>
      <c r="DR285" s="71">
        <v>0</v>
      </c>
      <c r="DS285" s="71">
        <v>0</v>
      </c>
      <c r="DT285" s="71">
        <v>0</v>
      </c>
      <c r="DU285" s="71">
        <v>0</v>
      </c>
      <c r="DW285" s="70">
        <v>283</v>
      </c>
      <c r="DX285" s="70" t="s">
        <v>361</v>
      </c>
      <c r="DY285" s="71">
        <v>0</v>
      </c>
      <c r="DZ285" s="71">
        <v>0</v>
      </c>
      <c r="EA285" s="71">
        <v>0</v>
      </c>
      <c r="EB285" s="71">
        <v>0</v>
      </c>
    </row>
    <row r="286" spans="1:132" x14ac:dyDescent="0.35">
      <c r="A286" s="70">
        <v>284</v>
      </c>
      <c r="B286" s="70" t="s">
        <v>362</v>
      </c>
      <c r="C286" s="71">
        <v>0</v>
      </c>
      <c r="D286" s="71">
        <v>0</v>
      </c>
      <c r="E286" s="71">
        <v>0</v>
      </c>
      <c r="F286" s="71">
        <v>0</v>
      </c>
      <c r="H286" s="70">
        <v>284</v>
      </c>
      <c r="I286" s="70" t="s">
        <v>362</v>
      </c>
      <c r="J286" s="75">
        <v>0</v>
      </c>
      <c r="K286" s="71">
        <v>0</v>
      </c>
      <c r="L286" s="71">
        <v>0</v>
      </c>
      <c r="M286" s="71">
        <v>0</v>
      </c>
      <c r="O286" s="70">
        <v>284</v>
      </c>
      <c r="P286" s="70" t="s">
        <v>362</v>
      </c>
      <c r="Q286" s="75">
        <v>0</v>
      </c>
      <c r="R286" s="71">
        <v>0</v>
      </c>
      <c r="S286" s="71">
        <v>0</v>
      </c>
      <c r="T286" s="71">
        <v>0</v>
      </c>
      <c r="V286" s="70">
        <v>284</v>
      </c>
      <c r="W286" s="70" t="s">
        <v>362</v>
      </c>
      <c r="X286" s="71">
        <v>0</v>
      </c>
      <c r="Y286" s="71">
        <v>0</v>
      </c>
      <c r="Z286" s="71">
        <v>0</v>
      </c>
      <c r="AA286" s="71">
        <v>0</v>
      </c>
      <c r="AC286" s="70">
        <v>284</v>
      </c>
      <c r="AD286" s="70" t="s">
        <v>362</v>
      </c>
      <c r="AE286" s="71">
        <v>0</v>
      </c>
      <c r="AF286" s="71">
        <v>0</v>
      </c>
      <c r="AG286" s="71">
        <v>0</v>
      </c>
      <c r="AH286" s="71">
        <v>0</v>
      </c>
      <c r="AJ286" s="70">
        <v>284</v>
      </c>
      <c r="AK286" s="70" t="s">
        <v>362</v>
      </c>
      <c r="AL286" s="71">
        <v>0</v>
      </c>
      <c r="AM286" s="71">
        <v>0</v>
      </c>
      <c r="AN286" s="71">
        <v>0</v>
      </c>
      <c r="AO286" s="71">
        <v>0</v>
      </c>
      <c r="AQ286" s="70">
        <v>284</v>
      </c>
      <c r="AR286" s="70" t="s">
        <v>362</v>
      </c>
      <c r="AS286" s="71">
        <v>0</v>
      </c>
      <c r="AT286" s="71">
        <v>0</v>
      </c>
      <c r="AU286" s="71">
        <v>0</v>
      </c>
      <c r="AV286" s="71">
        <v>0</v>
      </c>
      <c r="AX286" s="70">
        <v>284</v>
      </c>
      <c r="AY286" s="70" t="s">
        <v>362</v>
      </c>
      <c r="AZ286" s="71">
        <v>0</v>
      </c>
      <c r="BA286" s="71">
        <v>0</v>
      </c>
      <c r="BB286" s="71">
        <v>0</v>
      </c>
      <c r="BC286" s="71">
        <v>0</v>
      </c>
      <c r="BE286" s="70">
        <v>284</v>
      </c>
      <c r="BF286" s="70" t="s">
        <v>362</v>
      </c>
      <c r="BG286" s="71">
        <v>0</v>
      </c>
      <c r="BH286" s="71">
        <v>0</v>
      </c>
      <c r="BI286" s="71">
        <v>0</v>
      </c>
      <c r="BJ286" s="71">
        <v>0</v>
      </c>
      <c r="BL286" s="70">
        <v>284</v>
      </c>
      <c r="BM286" s="70" t="s">
        <v>362</v>
      </c>
      <c r="BN286" s="71">
        <v>0</v>
      </c>
      <c r="BO286" s="71">
        <v>0</v>
      </c>
      <c r="BP286" s="71">
        <v>0</v>
      </c>
      <c r="BQ286" s="71">
        <v>0</v>
      </c>
      <c r="BS286" s="70">
        <v>284</v>
      </c>
      <c r="BT286" s="70" t="s">
        <v>362</v>
      </c>
      <c r="BU286" s="71">
        <v>0</v>
      </c>
      <c r="BV286" s="71">
        <v>0</v>
      </c>
      <c r="BW286" s="71">
        <v>0</v>
      </c>
      <c r="BX286" s="71">
        <v>0</v>
      </c>
      <c r="BZ286" s="70">
        <v>284</v>
      </c>
      <c r="CA286" s="70" t="s">
        <v>362</v>
      </c>
      <c r="CB286" s="71">
        <v>0</v>
      </c>
      <c r="CC286" s="71">
        <v>0</v>
      </c>
      <c r="CD286" s="71">
        <v>0</v>
      </c>
      <c r="CE286" s="71">
        <v>0</v>
      </c>
      <c r="CG286" s="70">
        <v>284</v>
      </c>
      <c r="CH286" s="70" t="s">
        <v>362</v>
      </c>
      <c r="CI286" s="71">
        <v>0</v>
      </c>
      <c r="CJ286" s="71">
        <v>0</v>
      </c>
      <c r="CK286" s="71">
        <v>0</v>
      </c>
      <c r="CL286" s="71">
        <v>0</v>
      </c>
      <c r="CN286" s="70">
        <v>284</v>
      </c>
      <c r="CO286" s="70" t="s">
        <v>362</v>
      </c>
      <c r="CP286" s="71">
        <v>0</v>
      </c>
      <c r="CQ286" s="71">
        <v>0</v>
      </c>
      <c r="CR286" s="71">
        <v>0</v>
      </c>
      <c r="CS286" s="71">
        <v>0</v>
      </c>
      <c r="CU286" s="70">
        <v>284</v>
      </c>
      <c r="CV286" s="70" t="s">
        <v>362</v>
      </c>
      <c r="CW286" s="71">
        <v>0</v>
      </c>
      <c r="CX286" s="71">
        <v>0</v>
      </c>
      <c r="CY286" s="71">
        <v>0</v>
      </c>
      <c r="CZ286" s="71">
        <v>0</v>
      </c>
      <c r="DB286" s="70">
        <v>284</v>
      </c>
      <c r="DC286" s="70" t="s">
        <v>362</v>
      </c>
      <c r="DD286" s="71">
        <v>0</v>
      </c>
      <c r="DE286" s="71">
        <v>0</v>
      </c>
      <c r="DF286" s="71">
        <v>0</v>
      </c>
      <c r="DG286" s="71">
        <v>0</v>
      </c>
      <c r="DI286" s="70">
        <v>284</v>
      </c>
      <c r="DJ286" s="70" t="s">
        <v>362</v>
      </c>
      <c r="DK286" s="71">
        <v>0</v>
      </c>
      <c r="DL286" s="71">
        <v>0</v>
      </c>
      <c r="DM286" s="71">
        <v>0</v>
      </c>
      <c r="DN286" s="71">
        <v>0</v>
      </c>
      <c r="DP286" s="70">
        <v>284</v>
      </c>
      <c r="DQ286" s="70" t="s">
        <v>362</v>
      </c>
      <c r="DR286" s="71">
        <v>0</v>
      </c>
      <c r="DS286" s="71">
        <v>0</v>
      </c>
      <c r="DT286" s="71">
        <v>0</v>
      </c>
      <c r="DU286" s="71">
        <v>0</v>
      </c>
      <c r="DW286" s="70">
        <v>284</v>
      </c>
      <c r="DX286" s="70" t="s">
        <v>362</v>
      </c>
      <c r="DY286" s="71">
        <v>0</v>
      </c>
      <c r="DZ286" s="71">
        <v>0</v>
      </c>
      <c r="EA286" s="71">
        <v>0</v>
      </c>
      <c r="EB286" s="71">
        <v>0</v>
      </c>
    </row>
    <row r="287" spans="1:132" x14ac:dyDescent="0.35">
      <c r="A287" s="70">
        <v>285</v>
      </c>
      <c r="B287" s="70" t="s">
        <v>363</v>
      </c>
      <c r="C287" s="71">
        <v>0</v>
      </c>
      <c r="D287" s="71">
        <v>0</v>
      </c>
      <c r="E287" s="71">
        <v>0</v>
      </c>
      <c r="F287" s="71">
        <v>0</v>
      </c>
      <c r="H287" s="70">
        <v>285</v>
      </c>
      <c r="I287" s="70" t="s">
        <v>363</v>
      </c>
      <c r="J287" s="75">
        <v>0</v>
      </c>
      <c r="K287" s="71">
        <v>0</v>
      </c>
      <c r="L287" s="71">
        <v>0</v>
      </c>
      <c r="M287" s="71">
        <v>0</v>
      </c>
      <c r="O287" s="70">
        <v>285</v>
      </c>
      <c r="P287" s="70" t="s">
        <v>363</v>
      </c>
      <c r="Q287" s="75">
        <v>0</v>
      </c>
      <c r="R287" s="71">
        <v>0</v>
      </c>
      <c r="S287" s="71">
        <v>0</v>
      </c>
      <c r="T287" s="71">
        <v>0</v>
      </c>
      <c r="V287" s="70">
        <v>285</v>
      </c>
      <c r="W287" s="70" t="s">
        <v>363</v>
      </c>
      <c r="X287" s="71">
        <v>0</v>
      </c>
      <c r="Y287" s="71">
        <v>0</v>
      </c>
      <c r="Z287" s="71">
        <v>0</v>
      </c>
      <c r="AA287" s="71">
        <v>0</v>
      </c>
      <c r="AC287" s="70">
        <v>285</v>
      </c>
      <c r="AD287" s="70" t="s">
        <v>363</v>
      </c>
      <c r="AE287" s="71">
        <v>0</v>
      </c>
      <c r="AF287" s="71">
        <v>0</v>
      </c>
      <c r="AG287" s="71">
        <v>0</v>
      </c>
      <c r="AH287" s="71">
        <v>0</v>
      </c>
      <c r="AJ287" s="70">
        <v>285</v>
      </c>
      <c r="AK287" s="70" t="s">
        <v>363</v>
      </c>
      <c r="AL287" s="71">
        <v>0</v>
      </c>
      <c r="AM287" s="71">
        <v>0</v>
      </c>
      <c r="AN287" s="71">
        <v>0</v>
      </c>
      <c r="AO287" s="71">
        <v>0</v>
      </c>
      <c r="AQ287" s="70">
        <v>285</v>
      </c>
      <c r="AR287" s="70" t="s">
        <v>363</v>
      </c>
      <c r="AS287" s="71">
        <v>0</v>
      </c>
      <c r="AT287" s="71">
        <v>0</v>
      </c>
      <c r="AU287" s="71">
        <v>0</v>
      </c>
      <c r="AV287" s="71">
        <v>0</v>
      </c>
      <c r="AX287" s="70">
        <v>285</v>
      </c>
      <c r="AY287" s="70" t="s">
        <v>363</v>
      </c>
      <c r="AZ287" s="71">
        <v>0</v>
      </c>
      <c r="BA287" s="71">
        <v>0</v>
      </c>
      <c r="BB287" s="71">
        <v>0</v>
      </c>
      <c r="BC287" s="71">
        <v>0</v>
      </c>
      <c r="BE287" s="70">
        <v>285</v>
      </c>
      <c r="BF287" s="70" t="s">
        <v>363</v>
      </c>
      <c r="BG287" s="71">
        <v>0</v>
      </c>
      <c r="BH287" s="71">
        <v>0</v>
      </c>
      <c r="BI287" s="71">
        <v>0</v>
      </c>
      <c r="BJ287" s="71">
        <v>0</v>
      </c>
      <c r="BL287" s="70">
        <v>285</v>
      </c>
      <c r="BM287" s="70" t="s">
        <v>363</v>
      </c>
      <c r="BN287" s="71">
        <v>0</v>
      </c>
      <c r="BO287" s="71">
        <v>0</v>
      </c>
      <c r="BP287" s="71">
        <v>0</v>
      </c>
      <c r="BQ287" s="71">
        <v>0</v>
      </c>
      <c r="BS287" s="70">
        <v>285</v>
      </c>
      <c r="BT287" s="70" t="s">
        <v>363</v>
      </c>
      <c r="BU287" s="71">
        <v>0</v>
      </c>
      <c r="BV287" s="71">
        <v>0</v>
      </c>
      <c r="BW287" s="71">
        <v>0</v>
      </c>
      <c r="BX287" s="71">
        <v>0</v>
      </c>
      <c r="BZ287" s="70">
        <v>285</v>
      </c>
      <c r="CA287" s="70" t="s">
        <v>363</v>
      </c>
      <c r="CB287" s="71">
        <v>0</v>
      </c>
      <c r="CC287" s="71">
        <v>0</v>
      </c>
      <c r="CD287" s="71">
        <v>0</v>
      </c>
      <c r="CE287" s="71">
        <v>0</v>
      </c>
      <c r="CG287" s="70">
        <v>285</v>
      </c>
      <c r="CH287" s="70" t="s">
        <v>363</v>
      </c>
      <c r="CI287" s="71">
        <v>0</v>
      </c>
      <c r="CJ287" s="71">
        <v>0</v>
      </c>
      <c r="CK287" s="71">
        <v>0</v>
      </c>
      <c r="CL287" s="71">
        <v>0</v>
      </c>
      <c r="CN287" s="70">
        <v>285</v>
      </c>
      <c r="CO287" s="70" t="s">
        <v>363</v>
      </c>
      <c r="CP287" s="71">
        <v>0</v>
      </c>
      <c r="CQ287" s="71">
        <v>0</v>
      </c>
      <c r="CR287" s="71">
        <v>0</v>
      </c>
      <c r="CS287" s="71">
        <v>0</v>
      </c>
      <c r="CU287" s="70">
        <v>285</v>
      </c>
      <c r="CV287" s="70" t="s">
        <v>363</v>
      </c>
      <c r="CW287" s="71">
        <v>0</v>
      </c>
      <c r="CX287" s="71">
        <v>0</v>
      </c>
      <c r="CY287" s="71">
        <v>0</v>
      </c>
      <c r="CZ287" s="71">
        <v>0</v>
      </c>
      <c r="DB287" s="70">
        <v>285</v>
      </c>
      <c r="DC287" s="70" t="s">
        <v>363</v>
      </c>
      <c r="DD287" s="71">
        <v>0</v>
      </c>
      <c r="DE287" s="71">
        <v>0</v>
      </c>
      <c r="DF287" s="71">
        <v>0</v>
      </c>
      <c r="DG287" s="71">
        <v>0</v>
      </c>
      <c r="DI287" s="70">
        <v>285</v>
      </c>
      <c r="DJ287" s="70" t="s">
        <v>363</v>
      </c>
      <c r="DK287" s="71">
        <v>0</v>
      </c>
      <c r="DL287" s="71">
        <v>0</v>
      </c>
      <c r="DM287" s="71">
        <v>0</v>
      </c>
      <c r="DN287" s="71">
        <v>0</v>
      </c>
      <c r="DP287" s="70">
        <v>285</v>
      </c>
      <c r="DQ287" s="70" t="s">
        <v>363</v>
      </c>
      <c r="DR287" s="71">
        <v>0</v>
      </c>
      <c r="DS287" s="71">
        <v>0</v>
      </c>
      <c r="DT287" s="71">
        <v>0</v>
      </c>
      <c r="DU287" s="71">
        <v>0</v>
      </c>
      <c r="DW287" s="70">
        <v>285</v>
      </c>
      <c r="DX287" s="70" t="s">
        <v>363</v>
      </c>
      <c r="DY287" s="71">
        <v>0</v>
      </c>
      <c r="DZ287" s="71">
        <v>0</v>
      </c>
      <c r="EA287" s="71">
        <v>0</v>
      </c>
      <c r="EB287" s="71">
        <v>0</v>
      </c>
    </row>
    <row r="288" spans="1:132" x14ac:dyDescent="0.35">
      <c r="A288" s="70">
        <v>286</v>
      </c>
      <c r="B288" s="70" t="s">
        <v>364</v>
      </c>
      <c r="C288" s="71">
        <v>0</v>
      </c>
      <c r="D288" s="71">
        <v>0</v>
      </c>
      <c r="E288" s="71">
        <v>0</v>
      </c>
      <c r="F288" s="71">
        <v>0</v>
      </c>
      <c r="H288" s="70">
        <v>286</v>
      </c>
      <c r="I288" s="70" t="s">
        <v>364</v>
      </c>
      <c r="J288" s="75">
        <v>0</v>
      </c>
      <c r="K288" s="71">
        <v>0</v>
      </c>
      <c r="L288" s="71">
        <v>0</v>
      </c>
      <c r="M288" s="71">
        <v>0</v>
      </c>
      <c r="O288" s="70">
        <v>286</v>
      </c>
      <c r="P288" s="70" t="s">
        <v>364</v>
      </c>
      <c r="Q288" s="75">
        <v>0</v>
      </c>
      <c r="R288" s="71">
        <v>0</v>
      </c>
      <c r="S288" s="71">
        <v>0</v>
      </c>
      <c r="T288" s="71">
        <v>0</v>
      </c>
      <c r="V288" s="70">
        <v>286</v>
      </c>
      <c r="W288" s="70" t="s">
        <v>364</v>
      </c>
      <c r="X288" s="71">
        <v>0</v>
      </c>
      <c r="Y288" s="71">
        <v>0</v>
      </c>
      <c r="Z288" s="71">
        <v>0</v>
      </c>
      <c r="AA288" s="71">
        <v>0</v>
      </c>
      <c r="AC288" s="70">
        <v>286</v>
      </c>
      <c r="AD288" s="70" t="s">
        <v>364</v>
      </c>
      <c r="AE288" s="71">
        <v>0</v>
      </c>
      <c r="AF288" s="71">
        <v>0</v>
      </c>
      <c r="AG288" s="71">
        <v>0</v>
      </c>
      <c r="AH288" s="71">
        <v>0</v>
      </c>
      <c r="AJ288" s="70">
        <v>286</v>
      </c>
      <c r="AK288" s="70" t="s">
        <v>364</v>
      </c>
      <c r="AL288" s="71">
        <v>0</v>
      </c>
      <c r="AM288" s="71">
        <v>0</v>
      </c>
      <c r="AN288" s="71">
        <v>0</v>
      </c>
      <c r="AO288" s="71">
        <v>0</v>
      </c>
      <c r="AQ288" s="70">
        <v>286</v>
      </c>
      <c r="AR288" s="70" t="s">
        <v>364</v>
      </c>
      <c r="AS288" s="71">
        <v>0</v>
      </c>
      <c r="AT288" s="71">
        <v>0</v>
      </c>
      <c r="AU288" s="71">
        <v>0</v>
      </c>
      <c r="AV288" s="71">
        <v>0</v>
      </c>
      <c r="AX288" s="70">
        <v>286</v>
      </c>
      <c r="AY288" s="70" t="s">
        <v>364</v>
      </c>
      <c r="AZ288" s="71">
        <v>0</v>
      </c>
      <c r="BA288" s="71">
        <v>0</v>
      </c>
      <c r="BB288" s="71">
        <v>0</v>
      </c>
      <c r="BC288" s="71">
        <v>0</v>
      </c>
      <c r="BE288" s="70">
        <v>286</v>
      </c>
      <c r="BF288" s="70" t="s">
        <v>364</v>
      </c>
      <c r="BG288" s="71">
        <v>0</v>
      </c>
      <c r="BH288" s="71">
        <v>0</v>
      </c>
      <c r="BI288" s="71">
        <v>0</v>
      </c>
      <c r="BJ288" s="71">
        <v>0</v>
      </c>
      <c r="BL288" s="70">
        <v>286</v>
      </c>
      <c r="BM288" s="70" t="s">
        <v>364</v>
      </c>
      <c r="BN288" s="71">
        <v>0</v>
      </c>
      <c r="BO288" s="71">
        <v>0</v>
      </c>
      <c r="BP288" s="71">
        <v>0</v>
      </c>
      <c r="BQ288" s="71">
        <v>0</v>
      </c>
      <c r="BS288" s="70">
        <v>286</v>
      </c>
      <c r="BT288" s="70" t="s">
        <v>364</v>
      </c>
      <c r="BU288" s="71">
        <v>0</v>
      </c>
      <c r="BV288" s="71">
        <v>0</v>
      </c>
      <c r="BW288" s="71">
        <v>0</v>
      </c>
      <c r="BX288" s="71">
        <v>0</v>
      </c>
      <c r="BZ288" s="70">
        <v>286</v>
      </c>
      <c r="CA288" s="70" t="s">
        <v>364</v>
      </c>
      <c r="CB288" s="71">
        <v>0</v>
      </c>
      <c r="CC288" s="71">
        <v>0</v>
      </c>
      <c r="CD288" s="71">
        <v>0</v>
      </c>
      <c r="CE288" s="71">
        <v>0</v>
      </c>
      <c r="CG288" s="70">
        <v>286</v>
      </c>
      <c r="CH288" s="70" t="s">
        <v>364</v>
      </c>
      <c r="CI288" s="71">
        <v>0</v>
      </c>
      <c r="CJ288" s="71">
        <v>0</v>
      </c>
      <c r="CK288" s="71">
        <v>0</v>
      </c>
      <c r="CL288" s="71">
        <v>0</v>
      </c>
      <c r="CN288" s="70">
        <v>286</v>
      </c>
      <c r="CO288" s="70" t="s">
        <v>364</v>
      </c>
      <c r="CP288" s="71">
        <v>0</v>
      </c>
      <c r="CQ288" s="71">
        <v>0</v>
      </c>
      <c r="CR288" s="71">
        <v>0</v>
      </c>
      <c r="CS288" s="71">
        <v>0</v>
      </c>
      <c r="CU288" s="70">
        <v>286</v>
      </c>
      <c r="CV288" s="70" t="s">
        <v>364</v>
      </c>
      <c r="CW288" s="71">
        <v>0</v>
      </c>
      <c r="CX288" s="71">
        <v>0</v>
      </c>
      <c r="CY288" s="71">
        <v>0</v>
      </c>
      <c r="CZ288" s="71">
        <v>0</v>
      </c>
      <c r="DB288" s="70">
        <v>286</v>
      </c>
      <c r="DC288" s="70" t="s">
        <v>364</v>
      </c>
      <c r="DD288" s="71">
        <v>0</v>
      </c>
      <c r="DE288" s="71">
        <v>0</v>
      </c>
      <c r="DF288" s="71">
        <v>0</v>
      </c>
      <c r="DG288" s="71">
        <v>0</v>
      </c>
      <c r="DI288" s="70">
        <v>286</v>
      </c>
      <c r="DJ288" s="70" t="s">
        <v>364</v>
      </c>
      <c r="DK288" s="71">
        <v>0</v>
      </c>
      <c r="DL288" s="71">
        <v>0</v>
      </c>
      <c r="DM288" s="71">
        <v>0</v>
      </c>
      <c r="DN288" s="71">
        <v>0</v>
      </c>
      <c r="DP288" s="70">
        <v>286</v>
      </c>
      <c r="DQ288" s="70" t="s">
        <v>364</v>
      </c>
      <c r="DR288" s="71">
        <v>0</v>
      </c>
      <c r="DS288" s="71">
        <v>0</v>
      </c>
      <c r="DT288" s="71">
        <v>0</v>
      </c>
      <c r="DU288" s="71">
        <v>0</v>
      </c>
      <c r="DW288" s="70">
        <v>286</v>
      </c>
      <c r="DX288" s="70" t="s">
        <v>364</v>
      </c>
      <c r="DY288" s="71">
        <v>0</v>
      </c>
      <c r="DZ288" s="71">
        <v>0</v>
      </c>
      <c r="EA288" s="71">
        <v>0</v>
      </c>
      <c r="EB288" s="71">
        <v>0</v>
      </c>
    </row>
    <row r="289" spans="1:132" x14ac:dyDescent="0.35">
      <c r="A289" s="70">
        <v>287</v>
      </c>
      <c r="B289" s="70" t="s">
        <v>365</v>
      </c>
      <c r="C289" s="71">
        <v>0</v>
      </c>
      <c r="D289" s="71">
        <v>0</v>
      </c>
      <c r="E289" s="71">
        <v>0</v>
      </c>
      <c r="F289" s="71">
        <v>0</v>
      </c>
      <c r="H289" s="70">
        <v>287</v>
      </c>
      <c r="I289" s="70" t="s">
        <v>365</v>
      </c>
      <c r="J289" s="75">
        <v>0</v>
      </c>
      <c r="K289" s="71">
        <v>0</v>
      </c>
      <c r="L289" s="71">
        <v>0</v>
      </c>
      <c r="M289" s="71">
        <v>0</v>
      </c>
      <c r="O289" s="70">
        <v>287</v>
      </c>
      <c r="P289" s="70" t="s">
        <v>365</v>
      </c>
      <c r="Q289" s="75">
        <v>0</v>
      </c>
      <c r="R289" s="71">
        <v>0</v>
      </c>
      <c r="S289" s="71">
        <v>0</v>
      </c>
      <c r="T289" s="71">
        <v>0</v>
      </c>
      <c r="V289" s="70">
        <v>287</v>
      </c>
      <c r="W289" s="70" t="s">
        <v>365</v>
      </c>
      <c r="X289" s="71">
        <v>0</v>
      </c>
      <c r="Y289" s="71">
        <v>0</v>
      </c>
      <c r="Z289" s="71">
        <v>0</v>
      </c>
      <c r="AA289" s="71">
        <v>0</v>
      </c>
      <c r="AC289" s="70">
        <v>287</v>
      </c>
      <c r="AD289" s="70" t="s">
        <v>365</v>
      </c>
      <c r="AE289" s="71">
        <v>0</v>
      </c>
      <c r="AF289" s="71">
        <v>0</v>
      </c>
      <c r="AG289" s="71">
        <v>0</v>
      </c>
      <c r="AH289" s="71">
        <v>0</v>
      </c>
      <c r="AJ289" s="70">
        <v>287</v>
      </c>
      <c r="AK289" s="70" t="s">
        <v>365</v>
      </c>
      <c r="AL289" s="71">
        <v>0</v>
      </c>
      <c r="AM289" s="71">
        <v>0</v>
      </c>
      <c r="AN289" s="71">
        <v>0</v>
      </c>
      <c r="AO289" s="71">
        <v>0</v>
      </c>
      <c r="AQ289" s="70">
        <v>287</v>
      </c>
      <c r="AR289" s="70" t="s">
        <v>365</v>
      </c>
      <c r="AS289" s="71">
        <v>0</v>
      </c>
      <c r="AT289" s="71">
        <v>0</v>
      </c>
      <c r="AU289" s="71">
        <v>0</v>
      </c>
      <c r="AV289" s="71">
        <v>0</v>
      </c>
      <c r="AX289" s="70">
        <v>287</v>
      </c>
      <c r="AY289" s="70" t="s">
        <v>365</v>
      </c>
      <c r="AZ289" s="71">
        <v>0</v>
      </c>
      <c r="BA289" s="71">
        <v>0</v>
      </c>
      <c r="BB289" s="71">
        <v>0</v>
      </c>
      <c r="BC289" s="71">
        <v>0</v>
      </c>
      <c r="BE289" s="70">
        <v>287</v>
      </c>
      <c r="BF289" s="70" t="s">
        <v>365</v>
      </c>
      <c r="BG289" s="71">
        <v>0</v>
      </c>
      <c r="BH289" s="71">
        <v>0</v>
      </c>
      <c r="BI289" s="71">
        <v>0</v>
      </c>
      <c r="BJ289" s="71">
        <v>0</v>
      </c>
      <c r="BL289" s="70">
        <v>287</v>
      </c>
      <c r="BM289" s="70" t="s">
        <v>365</v>
      </c>
      <c r="BN289" s="71">
        <v>0</v>
      </c>
      <c r="BO289" s="71">
        <v>0</v>
      </c>
      <c r="BP289" s="71">
        <v>0</v>
      </c>
      <c r="BQ289" s="71">
        <v>0</v>
      </c>
      <c r="BS289" s="70">
        <v>287</v>
      </c>
      <c r="BT289" s="70" t="s">
        <v>365</v>
      </c>
      <c r="BU289" s="71">
        <v>0</v>
      </c>
      <c r="BV289" s="71">
        <v>0</v>
      </c>
      <c r="BW289" s="71">
        <v>0</v>
      </c>
      <c r="BX289" s="71">
        <v>0</v>
      </c>
      <c r="BZ289" s="70">
        <v>287</v>
      </c>
      <c r="CA289" s="70" t="s">
        <v>365</v>
      </c>
      <c r="CB289" s="71">
        <v>0</v>
      </c>
      <c r="CC289" s="71">
        <v>0</v>
      </c>
      <c r="CD289" s="71">
        <v>0</v>
      </c>
      <c r="CE289" s="71">
        <v>0</v>
      </c>
      <c r="CG289" s="70">
        <v>287</v>
      </c>
      <c r="CH289" s="70" t="s">
        <v>365</v>
      </c>
      <c r="CI289" s="71">
        <v>0</v>
      </c>
      <c r="CJ289" s="71">
        <v>0</v>
      </c>
      <c r="CK289" s="71">
        <v>0</v>
      </c>
      <c r="CL289" s="71">
        <v>0</v>
      </c>
      <c r="CN289" s="70">
        <v>287</v>
      </c>
      <c r="CO289" s="70" t="s">
        <v>365</v>
      </c>
      <c r="CP289" s="71">
        <v>0</v>
      </c>
      <c r="CQ289" s="71">
        <v>0</v>
      </c>
      <c r="CR289" s="71">
        <v>0</v>
      </c>
      <c r="CS289" s="71">
        <v>0</v>
      </c>
      <c r="CU289" s="70">
        <v>287</v>
      </c>
      <c r="CV289" s="70" t="s">
        <v>365</v>
      </c>
      <c r="CW289" s="71">
        <v>0</v>
      </c>
      <c r="CX289" s="71">
        <v>0</v>
      </c>
      <c r="CY289" s="71">
        <v>0</v>
      </c>
      <c r="CZ289" s="71">
        <v>0</v>
      </c>
      <c r="DB289" s="70">
        <v>287</v>
      </c>
      <c r="DC289" s="70" t="s">
        <v>365</v>
      </c>
      <c r="DD289" s="71">
        <v>0</v>
      </c>
      <c r="DE289" s="71">
        <v>0</v>
      </c>
      <c r="DF289" s="71">
        <v>0</v>
      </c>
      <c r="DG289" s="71">
        <v>0</v>
      </c>
      <c r="DI289" s="70">
        <v>287</v>
      </c>
      <c r="DJ289" s="70" t="s">
        <v>365</v>
      </c>
      <c r="DK289" s="71">
        <v>0</v>
      </c>
      <c r="DL289" s="71">
        <v>0</v>
      </c>
      <c r="DM289" s="71">
        <v>0</v>
      </c>
      <c r="DN289" s="71">
        <v>0</v>
      </c>
      <c r="DP289" s="70">
        <v>287</v>
      </c>
      <c r="DQ289" s="70" t="s">
        <v>365</v>
      </c>
      <c r="DR289" s="71">
        <v>0</v>
      </c>
      <c r="DS289" s="71">
        <v>0</v>
      </c>
      <c r="DT289" s="71">
        <v>0</v>
      </c>
      <c r="DU289" s="71">
        <v>0</v>
      </c>
      <c r="DW289" s="70">
        <v>287</v>
      </c>
      <c r="DX289" s="70" t="s">
        <v>365</v>
      </c>
      <c r="DY289" s="71">
        <v>0</v>
      </c>
      <c r="DZ289" s="71">
        <v>0</v>
      </c>
      <c r="EA289" s="71">
        <v>0</v>
      </c>
      <c r="EB289" s="71">
        <v>0</v>
      </c>
    </row>
    <row r="290" spans="1:132" x14ac:dyDescent="0.35">
      <c r="A290" s="70">
        <v>288</v>
      </c>
      <c r="B290" s="70" t="s">
        <v>366</v>
      </c>
      <c r="C290" s="71">
        <v>0</v>
      </c>
      <c r="D290" s="71">
        <v>0</v>
      </c>
      <c r="E290" s="71">
        <v>0</v>
      </c>
      <c r="F290" s="71">
        <v>0</v>
      </c>
      <c r="H290" s="70">
        <v>288</v>
      </c>
      <c r="I290" s="70" t="s">
        <v>366</v>
      </c>
      <c r="J290" s="75">
        <v>0</v>
      </c>
      <c r="K290" s="71">
        <v>0</v>
      </c>
      <c r="L290" s="71">
        <v>0</v>
      </c>
      <c r="M290" s="71">
        <v>0</v>
      </c>
      <c r="O290" s="70">
        <v>288</v>
      </c>
      <c r="P290" s="70" t="s">
        <v>366</v>
      </c>
      <c r="Q290" s="75">
        <v>0</v>
      </c>
      <c r="R290" s="71">
        <v>0</v>
      </c>
      <c r="S290" s="71">
        <v>0</v>
      </c>
      <c r="T290" s="71">
        <v>0</v>
      </c>
      <c r="V290" s="70">
        <v>288</v>
      </c>
      <c r="W290" s="70" t="s">
        <v>366</v>
      </c>
      <c r="X290" s="71">
        <v>0</v>
      </c>
      <c r="Y290" s="71">
        <v>0</v>
      </c>
      <c r="Z290" s="71">
        <v>0</v>
      </c>
      <c r="AA290" s="71">
        <v>0</v>
      </c>
      <c r="AC290" s="70">
        <v>288</v>
      </c>
      <c r="AD290" s="70" t="s">
        <v>366</v>
      </c>
      <c r="AE290" s="71">
        <v>0</v>
      </c>
      <c r="AF290" s="71">
        <v>0</v>
      </c>
      <c r="AG290" s="71">
        <v>0</v>
      </c>
      <c r="AH290" s="71">
        <v>0</v>
      </c>
      <c r="AJ290" s="70">
        <v>288</v>
      </c>
      <c r="AK290" s="70" t="s">
        <v>366</v>
      </c>
      <c r="AL290" s="71">
        <v>0</v>
      </c>
      <c r="AM290" s="71">
        <v>0</v>
      </c>
      <c r="AN290" s="71">
        <v>0</v>
      </c>
      <c r="AO290" s="71">
        <v>0</v>
      </c>
      <c r="AQ290" s="70">
        <v>288</v>
      </c>
      <c r="AR290" s="70" t="s">
        <v>366</v>
      </c>
      <c r="AS290" s="71">
        <v>0</v>
      </c>
      <c r="AT290" s="71">
        <v>0</v>
      </c>
      <c r="AU290" s="71">
        <v>0</v>
      </c>
      <c r="AV290" s="71">
        <v>0</v>
      </c>
      <c r="AX290" s="70">
        <v>288</v>
      </c>
      <c r="AY290" s="70" t="s">
        <v>366</v>
      </c>
      <c r="AZ290" s="71">
        <v>0</v>
      </c>
      <c r="BA290" s="71">
        <v>0</v>
      </c>
      <c r="BB290" s="71">
        <v>0</v>
      </c>
      <c r="BC290" s="71">
        <v>0</v>
      </c>
      <c r="BE290" s="70">
        <v>288</v>
      </c>
      <c r="BF290" s="70" t="s">
        <v>366</v>
      </c>
      <c r="BG290" s="71">
        <v>0</v>
      </c>
      <c r="BH290" s="71">
        <v>0</v>
      </c>
      <c r="BI290" s="71">
        <v>0</v>
      </c>
      <c r="BJ290" s="71">
        <v>0</v>
      </c>
      <c r="BL290" s="70">
        <v>288</v>
      </c>
      <c r="BM290" s="70" t="s">
        <v>366</v>
      </c>
      <c r="BN290" s="71">
        <v>0</v>
      </c>
      <c r="BO290" s="71">
        <v>0</v>
      </c>
      <c r="BP290" s="71">
        <v>0</v>
      </c>
      <c r="BQ290" s="71">
        <v>0</v>
      </c>
      <c r="BS290" s="70">
        <v>288</v>
      </c>
      <c r="BT290" s="70" t="s">
        <v>366</v>
      </c>
      <c r="BU290" s="71">
        <v>0</v>
      </c>
      <c r="BV290" s="71">
        <v>0</v>
      </c>
      <c r="BW290" s="71">
        <v>0</v>
      </c>
      <c r="BX290" s="71">
        <v>0</v>
      </c>
      <c r="BZ290" s="70">
        <v>288</v>
      </c>
      <c r="CA290" s="70" t="s">
        <v>366</v>
      </c>
      <c r="CB290" s="71">
        <v>0</v>
      </c>
      <c r="CC290" s="71">
        <v>0</v>
      </c>
      <c r="CD290" s="71">
        <v>0</v>
      </c>
      <c r="CE290" s="71">
        <v>0</v>
      </c>
      <c r="CG290" s="70">
        <v>288</v>
      </c>
      <c r="CH290" s="70" t="s">
        <v>366</v>
      </c>
      <c r="CI290" s="71">
        <v>0</v>
      </c>
      <c r="CJ290" s="71">
        <v>0</v>
      </c>
      <c r="CK290" s="71">
        <v>0</v>
      </c>
      <c r="CL290" s="71">
        <v>0</v>
      </c>
      <c r="CN290" s="70">
        <v>288</v>
      </c>
      <c r="CO290" s="70" t="s">
        <v>366</v>
      </c>
      <c r="CP290" s="71">
        <v>0</v>
      </c>
      <c r="CQ290" s="71">
        <v>0</v>
      </c>
      <c r="CR290" s="71">
        <v>0</v>
      </c>
      <c r="CS290" s="71">
        <v>0</v>
      </c>
      <c r="CU290" s="70">
        <v>288</v>
      </c>
      <c r="CV290" s="70" t="s">
        <v>366</v>
      </c>
      <c r="CW290" s="71">
        <v>0</v>
      </c>
      <c r="CX290" s="71">
        <v>0</v>
      </c>
      <c r="CY290" s="71">
        <v>0</v>
      </c>
      <c r="CZ290" s="71">
        <v>0</v>
      </c>
      <c r="DB290" s="70">
        <v>288</v>
      </c>
      <c r="DC290" s="70" t="s">
        <v>366</v>
      </c>
      <c r="DD290" s="71">
        <v>0</v>
      </c>
      <c r="DE290" s="71">
        <v>0</v>
      </c>
      <c r="DF290" s="71">
        <v>0</v>
      </c>
      <c r="DG290" s="71">
        <v>0</v>
      </c>
      <c r="DI290" s="70">
        <v>288</v>
      </c>
      <c r="DJ290" s="70" t="s">
        <v>366</v>
      </c>
      <c r="DK290" s="71">
        <v>0</v>
      </c>
      <c r="DL290" s="71">
        <v>0</v>
      </c>
      <c r="DM290" s="71">
        <v>0</v>
      </c>
      <c r="DN290" s="71">
        <v>0</v>
      </c>
      <c r="DP290" s="70">
        <v>288</v>
      </c>
      <c r="DQ290" s="70" t="s">
        <v>366</v>
      </c>
      <c r="DR290" s="71">
        <v>0</v>
      </c>
      <c r="DS290" s="71">
        <v>0</v>
      </c>
      <c r="DT290" s="71">
        <v>0</v>
      </c>
      <c r="DU290" s="71">
        <v>0</v>
      </c>
      <c r="DW290" s="70">
        <v>288</v>
      </c>
      <c r="DX290" s="70" t="s">
        <v>366</v>
      </c>
      <c r="DY290" s="71">
        <v>0</v>
      </c>
      <c r="DZ290" s="71">
        <v>0</v>
      </c>
      <c r="EA290" s="71">
        <v>0</v>
      </c>
      <c r="EB290" s="71">
        <v>0</v>
      </c>
    </row>
    <row r="291" spans="1:132" x14ac:dyDescent="0.35">
      <c r="A291" s="70">
        <v>289</v>
      </c>
      <c r="B291" s="70" t="s">
        <v>367</v>
      </c>
      <c r="C291" s="71">
        <v>0</v>
      </c>
      <c r="D291" s="71">
        <v>0.181253806933065</v>
      </c>
      <c r="E291" s="71">
        <v>7.0722718153584802E-3</v>
      </c>
      <c r="F291" s="71">
        <v>0.188326078748423</v>
      </c>
      <c r="H291" s="70">
        <v>289</v>
      </c>
      <c r="I291" s="70" t="s">
        <v>367</v>
      </c>
      <c r="J291" s="75">
        <v>0</v>
      </c>
      <c r="K291" s="71">
        <v>2.85186513401203</v>
      </c>
      <c r="L291" s="71">
        <v>0.127148458308392</v>
      </c>
      <c r="M291" s="71">
        <v>2.97901359232042</v>
      </c>
      <c r="O291" s="70">
        <v>289</v>
      </c>
      <c r="P291" s="70" t="s">
        <v>367</v>
      </c>
      <c r="Q291" s="75">
        <v>0</v>
      </c>
      <c r="R291" s="71">
        <v>0.65452188930863897</v>
      </c>
      <c r="S291" s="71">
        <v>0.237546378806754</v>
      </c>
      <c r="T291" s="71">
        <v>0.89206826811539297</v>
      </c>
      <c r="V291" s="70">
        <v>289</v>
      </c>
      <c r="W291" s="70" t="s">
        <v>367</v>
      </c>
      <c r="X291" s="71">
        <v>0</v>
      </c>
      <c r="Y291" s="71">
        <v>1.5541488982990701</v>
      </c>
      <c r="Z291" s="71">
        <v>8.1103075645067399E-2</v>
      </c>
      <c r="AA291" s="71">
        <v>1.63525197394414</v>
      </c>
      <c r="AC291" s="70">
        <v>289</v>
      </c>
      <c r="AD291" s="70" t="s">
        <v>367</v>
      </c>
      <c r="AE291" s="71">
        <v>0</v>
      </c>
      <c r="AF291" s="71">
        <v>0.17340278474562401</v>
      </c>
      <c r="AG291" s="71">
        <v>4.3347815668635999E-2</v>
      </c>
      <c r="AH291" s="71">
        <v>0.21675060041426</v>
      </c>
      <c r="AJ291" s="70">
        <v>289</v>
      </c>
      <c r="AK291" s="70" t="s">
        <v>367</v>
      </c>
      <c r="AL291" s="71">
        <v>0</v>
      </c>
      <c r="AM291" s="71">
        <v>1.4872909853028801E-2</v>
      </c>
      <c r="AN291" s="71">
        <v>7.7715008138351603E-4</v>
      </c>
      <c r="AO291" s="71">
        <v>1.5650059934412298E-2</v>
      </c>
      <c r="AQ291" s="70">
        <v>289</v>
      </c>
      <c r="AR291" s="70" t="s">
        <v>367</v>
      </c>
      <c r="AS291" s="71">
        <v>0</v>
      </c>
      <c r="AT291" s="71">
        <v>2.1590539532748598E-3</v>
      </c>
      <c r="AU291" s="71">
        <v>1.27005981883563E-3</v>
      </c>
      <c r="AV291" s="71">
        <v>3.4291137721104898E-3</v>
      </c>
      <c r="AX291" s="70">
        <v>289</v>
      </c>
      <c r="AY291" s="70" t="s">
        <v>367</v>
      </c>
      <c r="AZ291" s="71">
        <v>0</v>
      </c>
      <c r="BA291" s="71">
        <v>1.4872909853028801E-2</v>
      </c>
      <c r="BB291" s="71">
        <v>7.7715008138351603E-4</v>
      </c>
      <c r="BC291" s="71">
        <v>1.5650059934412298E-2</v>
      </c>
      <c r="BE291" s="70">
        <v>289</v>
      </c>
      <c r="BF291" s="70" t="s">
        <v>367</v>
      </c>
      <c r="BG291" s="71">
        <v>0</v>
      </c>
      <c r="BH291" s="71">
        <v>2.1590539532748598E-3</v>
      </c>
      <c r="BI291" s="71">
        <v>1.27005981883563E-3</v>
      </c>
      <c r="BJ291" s="71">
        <v>3.4291137721104898E-3</v>
      </c>
      <c r="BL291" s="70">
        <v>289</v>
      </c>
      <c r="BM291" s="70" t="s">
        <v>367</v>
      </c>
      <c r="BN291" s="71">
        <v>0</v>
      </c>
      <c r="BO291" s="71">
        <v>3.02860060896138E-2</v>
      </c>
      <c r="BP291" s="71">
        <v>1.5825263737836699E-3</v>
      </c>
      <c r="BQ291" s="71">
        <v>3.1868532463397499E-2</v>
      </c>
      <c r="BS291" s="70">
        <v>289</v>
      </c>
      <c r="BT291" s="70" t="s">
        <v>367</v>
      </c>
      <c r="BU291" s="71">
        <v>0</v>
      </c>
      <c r="BV291" s="71">
        <v>9.1889287708743703E-3</v>
      </c>
      <c r="BW291" s="71">
        <v>2.0548991309191798E-3</v>
      </c>
      <c r="BX291" s="71">
        <v>1.1243827901793501E-2</v>
      </c>
      <c r="BZ291" s="70">
        <v>289</v>
      </c>
      <c r="CA291" s="70" t="s">
        <v>367</v>
      </c>
      <c r="CB291" s="71">
        <v>0</v>
      </c>
      <c r="CC291" s="71">
        <v>7.5273214349618797E-2</v>
      </c>
      <c r="CD291" s="71">
        <v>3.1654056027198901E-3</v>
      </c>
      <c r="CE291" s="71">
        <v>7.8438619952338598E-2</v>
      </c>
      <c r="CG291" s="70">
        <v>289</v>
      </c>
      <c r="CH291" s="70" t="s">
        <v>367</v>
      </c>
      <c r="CI291" s="71">
        <v>0</v>
      </c>
      <c r="CJ291" s="71">
        <v>1.11944992825482E-2</v>
      </c>
      <c r="CK291" s="71">
        <v>6.5158700706240899E-3</v>
      </c>
      <c r="CL291" s="71">
        <v>1.7710369353172301E-2</v>
      </c>
      <c r="CN291" s="70">
        <v>289</v>
      </c>
      <c r="CO291" s="70" t="s">
        <v>367</v>
      </c>
      <c r="CP291" s="71">
        <v>0</v>
      </c>
      <c r="CQ291" s="71">
        <v>1.2545015097069E-2</v>
      </c>
      <c r="CR291" s="71">
        <v>6.5551123485490701E-4</v>
      </c>
      <c r="CS291" s="71">
        <v>1.32005263319239E-2</v>
      </c>
      <c r="CU291" s="70">
        <v>289</v>
      </c>
      <c r="CV291" s="70" t="s">
        <v>367</v>
      </c>
      <c r="CW291" s="71">
        <v>0</v>
      </c>
      <c r="CX291" s="71">
        <v>1.75432627604067E-3</v>
      </c>
      <c r="CY291" s="71">
        <v>1.0882310797228601E-3</v>
      </c>
      <c r="CZ291" s="71">
        <v>2.8425573557635401E-3</v>
      </c>
      <c r="DB291" s="70">
        <v>289</v>
      </c>
      <c r="DC291" s="70" t="s">
        <v>367</v>
      </c>
      <c r="DD291" s="71">
        <v>0</v>
      </c>
      <c r="DE291" s="71">
        <v>0.12937152515115599</v>
      </c>
      <c r="DF291" s="71">
        <v>2.9982274333389199E-3</v>
      </c>
      <c r="DG291" s="71">
        <v>0.13236975258449499</v>
      </c>
      <c r="DI291" s="70">
        <v>289</v>
      </c>
      <c r="DJ291" s="70" t="s">
        <v>367</v>
      </c>
      <c r="DK291" s="71">
        <v>0</v>
      </c>
      <c r="DL291" s="71">
        <v>6.6198809700839002E-3</v>
      </c>
      <c r="DM291" s="71">
        <v>3.9714593692977496E-3</v>
      </c>
      <c r="DN291" s="71">
        <v>1.0591340339381699E-2</v>
      </c>
      <c r="DP291" s="70">
        <v>289</v>
      </c>
      <c r="DQ291" s="70" t="s">
        <v>367</v>
      </c>
      <c r="DR291" s="71">
        <v>0</v>
      </c>
      <c r="DS291" s="71">
        <v>3.4184541364084102E-2</v>
      </c>
      <c r="DT291" s="71">
        <v>1.7862354687604E-3</v>
      </c>
      <c r="DU291" s="71">
        <v>3.5970776832844498E-2</v>
      </c>
      <c r="DW291" s="70">
        <v>289</v>
      </c>
      <c r="DX291" s="70" t="s">
        <v>367</v>
      </c>
      <c r="DY291" s="71">
        <v>0</v>
      </c>
      <c r="DZ291" s="71">
        <v>1.35771326326651E-2</v>
      </c>
      <c r="EA291" s="71">
        <v>3.1161463206979098E-3</v>
      </c>
      <c r="EB291" s="71">
        <v>1.6693278953362999E-2</v>
      </c>
    </row>
    <row r="292" spans="1:132" x14ac:dyDescent="0.35">
      <c r="A292" s="70">
        <v>290</v>
      </c>
      <c r="B292" s="70" t="s">
        <v>368</v>
      </c>
      <c r="C292" s="71">
        <v>0</v>
      </c>
      <c r="D292" s="71">
        <v>0</v>
      </c>
      <c r="E292" s="71">
        <v>0</v>
      </c>
      <c r="F292" s="71">
        <v>0</v>
      </c>
      <c r="H292" s="70">
        <v>290</v>
      </c>
      <c r="I292" s="70" t="s">
        <v>368</v>
      </c>
      <c r="J292" s="75">
        <v>0</v>
      </c>
      <c r="K292" s="71">
        <v>0</v>
      </c>
      <c r="L292" s="71">
        <v>0</v>
      </c>
      <c r="M292" s="71">
        <v>0</v>
      </c>
      <c r="O292" s="70">
        <v>290</v>
      </c>
      <c r="P292" s="70" t="s">
        <v>368</v>
      </c>
      <c r="Q292" s="75">
        <v>0</v>
      </c>
      <c r="R292" s="71">
        <v>0</v>
      </c>
      <c r="S292" s="71">
        <v>0</v>
      </c>
      <c r="T292" s="71">
        <v>0</v>
      </c>
      <c r="V292" s="70">
        <v>290</v>
      </c>
      <c r="W292" s="70" t="s">
        <v>368</v>
      </c>
      <c r="X292" s="71">
        <v>0</v>
      </c>
      <c r="Y292" s="71">
        <v>0</v>
      </c>
      <c r="Z292" s="71">
        <v>0</v>
      </c>
      <c r="AA292" s="71">
        <v>0</v>
      </c>
      <c r="AC292" s="70">
        <v>290</v>
      </c>
      <c r="AD292" s="70" t="s">
        <v>368</v>
      </c>
      <c r="AE292" s="71">
        <v>0</v>
      </c>
      <c r="AF292" s="71">
        <v>0</v>
      </c>
      <c r="AG292" s="71">
        <v>0</v>
      </c>
      <c r="AH292" s="71">
        <v>0</v>
      </c>
      <c r="AJ292" s="70">
        <v>290</v>
      </c>
      <c r="AK292" s="70" t="s">
        <v>368</v>
      </c>
      <c r="AL292" s="71">
        <v>0</v>
      </c>
      <c r="AM292" s="71">
        <v>0</v>
      </c>
      <c r="AN292" s="71">
        <v>0</v>
      </c>
      <c r="AO292" s="71">
        <v>0</v>
      </c>
      <c r="AQ292" s="70">
        <v>290</v>
      </c>
      <c r="AR292" s="70" t="s">
        <v>368</v>
      </c>
      <c r="AS292" s="71">
        <v>0</v>
      </c>
      <c r="AT292" s="71">
        <v>0</v>
      </c>
      <c r="AU292" s="71">
        <v>0</v>
      </c>
      <c r="AV292" s="71">
        <v>0</v>
      </c>
      <c r="AX292" s="70">
        <v>290</v>
      </c>
      <c r="AY292" s="70" t="s">
        <v>368</v>
      </c>
      <c r="AZ292" s="71">
        <v>0</v>
      </c>
      <c r="BA292" s="71">
        <v>0</v>
      </c>
      <c r="BB292" s="71">
        <v>0</v>
      </c>
      <c r="BC292" s="71">
        <v>0</v>
      </c>
      <c r="BE292" s="70">
        <v>290</v>
      </c>
      <c r="BF292" s="70" t="s">
        <v>368</v>
      </c>
      <c r="BG292" s="71">
        <v>0</v>
      </c>
      <c r="BH292" s="71">
        <v>0</v>
      </c>
      <c r="BI292" s="71">
        <v>0</v>
      </c>
      <c r="BJ292" s="71">
        <v>0</v>
      </c>
      <c r="BL292" s="70">
        <v>290</v>
      </c>
      <c r="BM292" s="70" t="s">
        <v>368</v>
      </c>
      <c r="BN292" s="71">
        <v>0</v>
      </c>
      <c r="BO292" s="71">
        <v>0</v>
      </c>
      <c r="BP292" s="71">
        <v>0</v>
      </c>
      <c r="BQ292" s="71">
        <v>0</v>
      </c>
      <c r="BS292" s="70">
        <v>290</v>
      </c>
      <c r="BT292" s="70" t="s">
        <v>368</v>
      </c>
      <c r="BU292" s="71">
        <v>0</v>
      </c>
      <c r="BV292" s="71">
        <v>0</v>
      </c>
      <c r="BW292" s="71">
        <v>0</v>
      </c>
      <c r="BX292" s="71">
        <v>0</v>
      </c>
      <c r="BZ292" s="70">
        <v>290</v>
      </c>
      <c r="CA292" s="70" t="s">
        <v>368</v>
      </c>
      <c r="CB292" s="71">
        <v>0</v>
      </c>
      <c r="CC292" s="71">
        <v>0</v>
      </c>
      <c r="CD292" s="71">
        <v>0</v>
      </c>
      <c r="CE292" s="71">
        <v>0</v>
      </c>
      <c r="CG292" s="70">
        <v>290</v>
      </c>
      <c r="CH292" s="70" t="s">
        <v>368</v>
      </c>
      <c r="CI292" s="71">
        <v>0</v>
      </c>
      <c r="CJ292" s="71">
        <v>0</v>
      </c>
      <c r="CK292" s="71">
        <v>0</v>
      </c>
      <c r="CL292" s="71">
        <v>0</v>
      </c>
      <c r="CN292" s="70">
        <v>290</v>
      </c>
      <c r="CO292" s="70" t="s">
        <v>368</v>
      </c>
      <c r="CP292" s="71">
        <v>0</v>
      </c>
      <c r="CQ292" s="71">
        <v>0</v>
      </c>
      <c r="CR292" s="71">
        <v>0</v>
      </c>
      <c r="CS292" s="71">
        <v>0</v>
      </c>
      <c r="CU292" s="70">
        <v>290</v>
      </c>
      <c r="CV292" s="70" t="s">
        <v>368</v>
      </c>
      <c r="CW292" s="71">
        <v>0</v>
      </c>
      <c r="CX292" s="71">
        <v>0</v>
      </c>
      <c r="CY292" s="71">
        <v>0</v>
      </c>
      <c r="CZ292" s="71">
        <v>0</v>
      </c>
      <c r="DB292" s="70">
        <v>290</v>
      </c>
      <c r="DC292" s="70" t="s">
        <v>368</v>
      </c>
      <c r="DD292" s="71">
        <v>0</v>
      </c>
      <c r="DE292" s="71">
        <v>0</v>
      </c>
      <c r="DF292" s="71">
        <v>0</v>
      </c>
      <c r="DG292" s="71">
        <v>0</v>
      </c>
      <c r="DI292" s="70">
        <v>290</v>
      </c>
      <c r="DJ292" s="70" t="s">
        <v>368</v>
      </c>
      <c r="DK292" s="71">
        <v>0</v>
      </c>
      <c r="DL292" s="71">
        <v>0</v>
      </c>
      <c r="DM292" s="71">
        <v>0</v>
      </c>
      <c r="DN292" s="71">
        <v>0</v>
      </c>
      <c r="DP292" s="70">
        <v>290</v>
      </c>
      <c r="DQ292" s="70" t="s">
        <v>368</v>
      </c>
      <c r="DR292" s="71">
        <v>0</v>
      </c>
      <c r="DS292" s="71">
        <v>0</v>
      </c>
      <c r="DT292" s="71">
        <v>0</v>
      </c>
      <c r="DU292" s="71">
        <v>0</v>
      </c>
      <c r="DW292" s="70">
        <v>290</v>
      </c>
      <c r="DX292" s="70" t="s">
        <v>368</v>
      </c>
      <c r="DY292" s="71">
        <v>0</v>
      </c>
      <c r="DZ292" s="71">
        <v>0</v>
      </c>
      <c r="EA292" s="71">
        <v>0</v>
      </c>
      <c r="EB292" s="71">
        <v>0</v>
      </c>
    </row>
    <row r="293" spans="1:132" x14ac:dyDescent="0.35">
      <c r="A293" s="70">
        <v>291</v>
      </c>
      <c r="B293" s="70" t="s">
        <v>369</v>
      </c>
      <c r="C293" s="71">
        <v>0</v>
      </c>
      <c r="D293" s="71">
        <v>0</v>
      </c>
      <c r="E293" s="71">
        <v>0</v>
      </c>
      <c r="F293" s="71">
        <v>0</v>
      </c>
      <c r="H293" s="70">
        <v>291</v>
      </c>
      <c r="I293" s="70" t="s">
        <v>369</v>
      </c>
      <c r="J293" s="75">
        <v>0</v>
      </c>
      <c r="K293" s="71">
        <v>0</v>
      </c>
      <c r="L293" s="71">
        <v>0</v>
      </c>
      <c r="M293" s="71">
        <v>0</v>
      </c>
      <c r="O293" s="70">
        <v>291</v>
      </c>
      <c r="P293" s="70" t="s">
        <v>369</v>
      </c>
      <c r="Q293" s="75">
        <v>0</v>
      </c>
      <c r="R293" s="71">
        <v>0</v>
      </c>
      <c r="S293" s="71">
        <v>0</v>
      </c>
      <c r="T293" s="71">
        <v>0</v>
      </c>
      <c r="V293" s="70">
        <v>291</v>
      </c>
      <c r="W293" s="70" t="s">
        <v>369</v>
      </c>
      <c r="X293" s="71">
        <v>0</v>
      </c>
      <c r="Y293" s="71">
        <v>0</v>
      </c>
      <c r="Z293" s="71">
        <v>0</v>
      </c>
      <c r="AA293" s="71">
        <v>0</v>
      </c>
      <c r="AC293" s="70">
        <v>291</v>
      </c>
      <c r="AD293" s="70" t="s">
        <v>369</v>
      </c>
      <c r="AE293" s="71">
        <v>0</v>
      </c>
      <c r="AF293" s="71">
        <v>0</v>
      </c>
      <c r="AG293" s="71">
        <v>0</v>
      </c>
      <c r="AH293" s="71">
        <v>0</v>
      </c>
      <c r="AJ293" s="70">
        <v>291</v>
      </c>
      <c r="AK293" s="70" t="s">
        <v>369</v>
      </c>
      <c r="AL293" s="71">
        <v>0</v>
      </c>
      <c r="AM293" s="71">
        <v>0</v>
      </c>
      <c r="AN293" s="71">
        <v>0</v>
      </c>
      <c r="AO293" s="71">
        <v>0</v>
      </c>
      <c r="AQ293" s="70">
        <v>291</v>
      </c>
      <c r="AR293" s="70" t="s">
        <v>369</v>
      </c>
      <c r="AS293" s="71">
        <v>0</v>
      </c>
      <c r="AT293" s="71">
        <v>0</v>
      </c>
      <c r="AU293" s="71">
        <v>0</v>
      </c>
      <c r="AV293" s="71">
        <v>0</v>
      </c>
      <c r="AX293" s="70">
        <v>291</v>
      </c>
      <c r="AY293" s="70" t="s">
        <v>369</v>
      </c>
      <c r="AZ293" s="71">
        <v>0</v>
      </c>
      <c r="BA293" s="71">
        <v>0</v>
      </c>
      <c r="BB293" s="71">
        <v>0</v>
      </c>
      <c r="BC293" s="71">
        <v>0</v>
      </c>
      <c r="BE293" s="70">
        <v>291</v>
      </c>
      <c r="BF293" s="70" t="s">
        <v>369</v>
      </c>
      <c r="BG293" s="71">
        <v>0</v>
      </c>
      <c r="BH293" s="71">
        <v>0</v>
      </c>
      <c r="BI293" s="71">
        <v>0</v>
      </c>
      <c r="BJ293" s="71">
        <v>0</v>
      </c>
      <c r="BL293" s="70">
        <v>291</v>
      </c>
      <c r="BM293" s="70" t="s">
        <v>369</v>
      </c>
      <c r="BN293" s="71">
        <v>0</v>
      </c>
      <c r="BO293" s="71">
        <v>0</v>
      </c>
      <c r="BP293" s="71">
        <v>0</v>
      </c>
      <c r="BQ293" s="71">
        <v>0</v>
      </c>
      <c r="BS293" s="70">
        <v>291</v>
      </c>
      <c r="BT293" s="70" t="s">
        <v>369</v>
      </c>
      <c r="BU293" s="71">
        <v>0</v>
      </c>
      <c r="BV293" s="71">
        <v>0</v>
      </c>
      <c r="BW293" s="71">
        <v>0</v>
      </c>
      <c r="BX293" s="71">
        <v>0</v>
      </c>
      <c r="BZ293" s="70">
        <v>291</v>
      </c>
      <c r="CA293" s="70" t="s">
        <v>369</v>
      </c>
      <c r="CB293" s="71">
        <v>0</v>
      </c>
      <c r="CC293" s="71">
        <v>0</v>
      </c>
      <c r="CD293" s="71">
        <v>0</v>
      </c>
      <c r="CE293" s="71">
        <v>0</v>
      </c>
      <c r="CG293" s="70">
        <v>291</v>
      </c>
      <c r="CH293" s="70" t="s">
        <v>369</v>
      </c>
      <c r="CI293" s="71">
        <v>0</v>
      </c>
      <c r="CJ293" s="71">
        <v>0</v>
      </c>
      <c r="CK293" s="71">
        <v>0</v>
      </c>
      <c r="CL293" s="71">
        <v>0</v>
      </c>
      <c r="CN293" s="70">
        <v>291</v>
      </c>
      <c r="CO293" s="70" t="s">
        <v>369</v>
      </c>
      <c r="CP293" s="71">
        <v>0</v>
      </c>
      <c r="CQ293" s="71">
        <v>0</v>
      </c>
      <c r="CR293" s="71">
        <v>0</v>
      </c>
      <c r="CS293" s="71">
        <v>0</v>
      </c>
      <c r="CU293" s="70">
        <v>291</v>
      </c>
      <c r="CV293" s="70" t="s">
        <v>369</v>
      </c>
      <c r="CW293" s="71">
        <v>0</v>
      </c>
      <c r="CX293" s="71">
        <v>0</v>
      </c>
      <c r="CY293" s="71">
        <v>0</v>
      </c>
      <c r="CZ293" s="71">
        <v>0</v>
      </c>
      <c r="DB293" s="70">
        <v>291</v>
      </c>
      <c r="DC293" s="70" t="s">
        <v>369</v>
      </c>
      <c r="DD293" s="71">
        <v>0</v>
      </c>
      <c r="DE293" s="71">
        <v>0</v>
      </c>
      <c r="DF293" s="71">
        <v>0</v>
      </c>
      <c r="DG293" s="71">
        <v>0</v>
      </c>
      <c r="DI293" s="70">
        <v>291</v>
      </c>
      <c r="DJ293" s="70" t="s">
        <v>369</v>
      </c>
      <c r="DK293" s="71">
        <v>0</v>
      </c>
      <c r="DL293" s="71">
        <v>0</v>
      </c>
      <c r="DM293" s="71">
        <v>0</v>
      </c>
      <c r="DN293" s="71">
        <v>0</v>
      </c>
      <c r="DP293" s="70">
        <v>291</v>
      </c>
      <c r="DQ293" s="70" t="s">
        <v>369</v>
      </c>
      <c r="DR293" s="71">
        <v>0</v>
      </c>
      <c r="DS293" s="71">
        <v>0</v>
      </c>
      <c r="DT293" s="71">
        <v>0</v>
      </c>
      <c r="DU293" s="71">
        <v>0</v>
      </c>
      <c r="DW293" s="70">
        <v>291</v>
      </c>
      <c r="DX293" s="70" t="s">
        <v>369</v>
      </c>
      <c r="DY293" s="71">
        <v>0</v>
      </c>
      <c r="DZ293" s="71">
        <v>0</v>
      </c>
      <c r="EA293" s="71">
        <v>0</v>
      </c>
      <c r="EB293" s="71">
        <v>0</v>
      </c>
    </row>
    <row r="294" spans="1:132" x14ac:dyDescent="0.35">
      <c r="A294" s="70">
        <v>292</v>
      </c>
      <c r="B294" s="70" t="s">
        <v>370</v>
      </c>
      <c r="C294" s="71">
        <v>0</v>
      </c>
      <c r="D294" s="71">
        <v>0</v>
      </c>
      <c r="E294" s="71">
        <v>0</v>
      </c>
      <c r="F294" s="71">
        <v>0</v>
      </c>
      <c r="H294" s="70">
        <v>292</v>
      </c>
      <c r="I294" s="70" t="s">
        <v>370</v>
      </c>
      <c r="J294" s="75">
        <v>0</v>
      </c>
      <c r="K294" s="71">
        <v>0</v>
      </c>
      <c r="L294" s="71">
        <v>0</v>
      </c>
      <c r="M294" s="71">
        <v>0</v>
      </c>
      <c r="O294" s="70">
        <v>292</v>
      </c>
      <c r="P294" s="70" t="s">
        <v>370</v>
      </c>
      <c r="Q294" s="75">
        <v>0</v>
      </c>
      <c r="R294" s="71">
        <v>0</v>
      </c>
      <c r="S294" s="71">
        <v>0</v>
      </c>
      <c r="T294" s="71">
        <v>0</v>
      </c>
      <c r="V294" s="70">
        <v>292</v>
      </c>
      <c r="W294" s="70" t="s">
        <v>370</v>
      </c>
      <c r="X294" s="71">
        <v>0</v>
      </c>
      <c r="Y294" s="71">
        <v>0</v>
      </c>
      <c r="Z294" s="71">
        <v>0</v>
      </c>
      <c r="AA294" s="71">
        <v>0</v>
      </c>
      <c r="AC294" s="70">
        <v>292</v>
      </c>
      <c r="AD294" s="70" t="s">
        <v>370</v>
      </c>
      <c r="AE294" s="71">
        <v>0</v>
      </c>
      <c r="AF294" s="71">
        <v>0</v>
      </c>
      <c r="AG294" s="71">
        <v>0</v>
      </c>
      <c r="AH294" s="71">
        <v>0</v>
      </c>
      <c r="AJ294" s="70">
        <v>292</v>
      </c>
      <c r="AK294" s="70" t="s">
        <v>370</v>
      </c>
      <c r="AL294" s="71">
        <v>0</v>
      </c>
      <c r="AM294" s="71">
        <v>0</v>
      </c>
      <c r="AN294" s="71">
        <v>0</v>
      </c>
      <c r="AO294" s="71">
        <v>0</v>
      </c>
      <c r="AQ294" s="70">
        <v>292</v>
      </c>
      <c r="AR294" s="70" t="s">
        <v>370</v>
      </c>
      <c r="AS294" s="71">
        <v>0</v>
      </c>
      <c r="AT294" s="71">
        <v>0</v>
      </c>
      <c r="AU294" s="71">
        <v>0</v>
      </c>
      <c r="AV294" s="71">
        <v>0</v>
      </c>
      <c r="AX294" s="70">
        <v>292</v>
      </c>
      <c r="AY294" s="70" t="s">
        <v>370</v>
      </c>
      <c r="AZ294" s="71">
        <v>0</v>
      </c>
      <c r="BA294" s="71">
        <v>0</v>
      </c>
      <c r="BB294" s="71">
        <v>0</v>
      </c>
      <c r="BC294" s="71">
        <v>0</v>
      </c>
      <c r="BE294" s="70">
        <v>292</v>
      </c>
      <c r="BF294" s="70" t="s">
        <v>370</v>
      </c>
      <c r="BG294" s="71">
        <v>0</v>
      </c>
      <c r="BH294" s="71">
        <v>0</v>
      </c>
      <c r="BI294" s="71">
        <v>0</v>
      </c>
      <c r="BJ294" s="71">
        <v>0</v>
      </c>
      <c r="BL294" s="70">
        <v>292</v>
      </c>
      <c r="BM294" s="70" t="s">
        <v>370</v>
      </c>
      <c r="BN294" s="71">
        <v>0</v>
      </c>
      <c r="BO294" s="71">
        <v>0</v>
      </c>
      <c r="BP294" s="71">
        <v>0</v>
      </c>
      <c r="BQ294" s="71">
        <v>0</v>
      </c>
      <c r="BS294" s="70">
        <v>292</v>
      </c>
      <c r="BT294" s="70" t="s">
        <v>370</v>
      </c>
      <c r="BU294" s="71">
        <v>0</v>
      </c>
      <c r="BV294" s="71">
        <v>0</v>
      </c>
      <c r="BW294" s="71">
        <v>0</v>
      </c>
      <c r="BX294" s="71">
        <v>0</v>
      </c>
      <c r="BZ294" s="70">
        <v>292</v>
      </c>
      <c r="CA294" s="70" t="s">
        <v>370</v>
      </c>
      <c r="CB294" s="71">
        <v>0</v>
      </c>
      <c r="CC294" s="71">
        <v>0</v>
      </c>
      <c r="CD294" s="71">
        <v>0</v>
      </c>
      <c r="CE294" s="71">
        <v>0</v>
      </c>
      <c r="CG294" s="70">
        <v>292</v>
      </c>
      <c r="CH294" s="70" t="s">
        <v>370</v>
      </c>
      <c r="CI294" s="71">
        <v>0</v>
      </c>
      <c r="CJ294" s="71">
        <v>0</v>
      </c>
      <c r="CK294" s="71">
        <v>0</v>
      </c>
      <c r="CL294" s="71">
        <v>0</v>
      </c>
      <c r="CN294" s="70">
        <v>292</v>
      </c>
      <c r="CO294" s="70" t="s">
        <v>370</v>
      </c>
      <c r="CP294" s="71">
        <v>0</v>
      </c>
      <c r="CQ294" s="71">
        <v>0</v>
      </c>
      <c r="CR294" s="71">
        <v>0</v>
      </c>
      <c r="CS294" s="71">
        <v>0</v>
      </c>
      <c r="CU294" s="70">
        <v>292</v>
      </c>
      <c r="CV294" s="70" t="s">
        <v>370</v>
      </c>
      <c r="CW294" s="71">
        <v>0</v>
      </c>
      <c r="CX294" s="71">
        <v>0</v>
      </c>
      <c r="CY294" s="71">
        <v>0</v>
      </c>
      <c r="CZ294" s="71">
        <v>0</v>
      </c>
      <c r="DB294" s="70">
        <v>292</v>
      </c>
      <c r="DC294" s="70" t="s">
        <v>370</v>
      </c>
      <c r="DD294" s="71">
        <v>0</v>
      </c>
      <c r="DE294" s="71">
        <v>0</v>
      </c>
      <c r="DF294" s="71">
        <v>0</v>
      </c>
      <c r="DG294" s="71">
        <v>0</v>
      </c>
      <c r="DI294" s="70">
        <v>292</v>
      </c>
      <c r="DJ294" s="70" t="s">
        <v>370</v>
      </c>
      <c r="DK294" s="71">
        <v>0</v>
      </c>
      <c r="DL294" s="71">
        <v>0</v>
      </c>
      <c r="DM294" s="71">
        <v>0</v>
      </c>
      <c r="DN294" s="71">
        <v>0</v>
      </c>
      <c r="DP294" s="70">
        <v>292</v>
      </c>
      <c r="DQ294" s="70" t="s">
        <v>370</v>
      </c>
      <c r="DR294" s="71">
        <v>0</v>
      </c>
      <c r="DS294" s="71">
        <v>0</v>
      </c>
      <c r="DT294" s="71">
        <v>0</v>
      </c>
      <c r="DU294" s="71">
        <v>0</v>
      </c>
      <c r="DW294" s="70">
        <v>292</v>
      </c>
      <c r="DX294" s="70" t="s">
        <v>370</v>
      </c>
      <c r="DY294" s="71">
        <v>0</v>
      </c>
      <c r="DZ294" s="71">
        <v>0</v>
      </c>
      <c r="EA294" s="71">
        <v>0</v>
      </c>
      <c r="EB294" s="71">
        <v>0</v>
      </c>
    </row>
    <row r="295" spans="1:132" x14ac:dyDescent="0.35">
      <c r="A295" s="70">
        <v>293</v>
      </c>
      <c r="B295" s="70" t="s">
        <v>371</v>
      </c>
      <c r="C295" s="71">
        <v>0</v>
      </c>
      <c r="D295" s="71">
        <v>0</v>
      </c>
      <c r="E295" s="71">
        <v>0</v>
      </c>
      <c r="F295" s="71">
        <v>0</v>
      </c>
      <c r="H295" s="70">
        <v>293</v>
      </c>
      <c r="I295" s="70" t="s">
        <v>371</v>
      </c>
      <c r="J295" s="75">
        <v>0</v>
      </c>
      <c r="K295" s="71">
        <v>0</v>
      </c>
      <c r="L295" s="71">
        <v>0</v>
      </c>
      <c r="M295" s="71">
        <v>0</v>
      </c>
      <c r="O295" s="70">
        <v>293</v>
      </c>
      <c r="P295" s="70" t="s">
        <v>371</v>
      </c>
      <c r="Q295" s="75">
        <v>0</v>
      </c>
      <c r="R295" s="71">
        <v>0</v>
      </c>
      <c r="S295" s="71">
        <v>0</v>
      </c>
      <c r="T295" s="71">
        <v>0</v>
      </c>
      <c r="V295" s="70">
        <v>293</v>
      </c>
      <c r="W295" s="70" t="s">
        <v>371</v>
      </c>
      <c r="X295" s="71">
        <v>0</v>
      </c>
      <c r="Y295" s="71">
        <v>0</v>
      </c>
      <c r="Z295" s="71">
        <v>0</v>
      </c>
      <c r="AA295" s="71">
        <v>0</v>
      </c>
      <c r="AC295" s="70">
        <v>293</v>
      </c>
      <c r="AD295" s="70" t="s">
        <v>371</v>
      </c>
      <c r="AE295" s="71">
        <v>0</v>
      </c>
      <c r="AF295" s="71">
        <v>0</v>
      </c>
      <c r="AG295" s="71">
        <v>0</v>
      </c>
      <c r="AH295" s="71">
        <v>0</v>
      </c>
      <c r="AJ295" s="70">
        <v>293</v>
      </c>
      <c r="AK295" s="70" t="s">
        <v>371</v>
      </c>
      <c r="AL295" s="71">
        <v>0</v>
      </c>
      <c r="AM295" s="71">
        <v>0</v>
      </c>
      <c r="AN295" s="71">
        <v>0</v>
      </c>
      <c r="AO295" s="71">
        <v>0</v>
      </c>
      <c r="AQ295" s="70">
        <v>293</v>
      </c>
      <c r="AR295" s="70" t="s">
        <v>371</v>
      </c>
      <c r="AS295" s="71">
        <v>0</v>
      </c>
      <c r="AT295" s="71">
        <v>0</v>
      </c>
      <c r="AU295" s="71">
        <v>0</v>
      </c>
      <c r="AV295" s="71">
        <v>0</v>
      </c>
      <c r="AX295" s="70">
        <v>293</v>
      </c>
      <c r="AY295" s="70" t="s">
        <v>371</v>
      </c>
      <c r="AZ295" s="71">
        <v>0</v>
      </c>
      <c r="BA295" s="71">
        <v>0</v>
      </c>
      <c r="BB295" s="71">
        <v>0</v>
      </c>
      <c r="BC295" s="71">
        <v>0</v>
      </c>
      <c r="BE295" s="70">
        <v>293</v>
      </c>
      <c r="BF295" s="70" t="s">
        <v>371</v>
      </c>
      <c r="BG295" s="71">
        <v>0</v>
      </c>
      <c r="BH295" s="71">
        <v>0</v>
      </c>
      <c r="BI295" s="71">
        <v>0</v>
      </c>
      <c r="BJ295" s="71">
        <v>0</v>
      </c>
      <c r="BL295" s="70">
        <v>293</v>
      </c>
      <c r="BM295" s="70" t="s">
        <v>371</v>
      </c>
      <c r="BN295" s="71">
        <v>0</v>
      </c>
      <c r="BO295" s="71">
        <v>0</v>
      </c>
      <c r="BP295" s="71">
        <v>0</v>
      </c>
      <c r="BQ295" s="71">
        <v>0</v>
      </c>
      <c r="BS295" s="70">
        <v>293</v>
      </c>
      <c r="BT295" s="70" t="s">
        <v>371</v>
      </c>
      <c r="BU295" s="71">
        <v>0</v>
      </c>
      <c r="BV295" s="71">
        <v>0</v>
      </c>
      <c r="BW295" s="71">
        <v>0</v>
      </c>
      <c r="BX295" s="71">
        <v>0</v>
      </c>
      <c r="BZ295" s="70">
        <v>293</v>
      </c>
      <c r="CA295" s="70" t="s">
        <v>371</v>
      </c>
      <c r="CB295" s="71">
        <v>0</v>
      </c>
      <c r="CC295" s="71">
        <v>0</v>
      </c>
      <c r="CD295" s="71">
        <v>0</v>
      </c>
      <c r="CE295" s="71">
        <v>0</v>
      </c>
      <c r="CG295" s="70">
        <v>293</v>
      </c>
      <c r="CH295" s="70" t="s">
        <v>371</v>
      </c>
      <c r="CI295" s="71">
        <v>0</v>
      </c>
      <c r="CJ295" s="71">
        <v>0</v>
      </c>
      <c r="CK295" s="71">
        <v>0</v>
      </c>
      <c r="CL295" s="71">
        <v>0</v>
      </c>
      <c r="CN295" s="70">
        <v>293</v>
      </c>
      <c r="CO295" s="70" t="s">
        <v>371</v>
      </c>
      <c r="CP295" s="71">
        <v>0</v>
      </c>
      <c r="CQ295" s="71">
        <v>0</v>
      </c>
      <c r="CR295" s="71">
        <v>0</v>
      </c>
      <c r="CS295" s="71">
        <v>0</v>
      </c>
      <c r="CU295" s="70">
        <v>293</v>
      </c>
      <c r="CV295" s="70" t="s">
        <v>371</v>
      </c>
      <c r="CW295" s="71">
        <v>0</v>
      </c>
      <c r="CX295" s="71">
        <v>0</v>
      </c>
      <c r="CY295" s="71">
        <v>0</v>
      </c>
      <c r="CZ295" s="71">
        <v>0</v>
      </c>
      <c r="DB295" s="70">
        <v>293</v>
      </c>
      <c r="DC295" s="70" t="s">
        <v>371</v>
      </c>
      <c r="DD295" s="71">
        <v>0</v>
      </c>
      <c r="DE295" s="71">
        <v>0</v>
      </c>
      <c r="DF295" s="71">
        <v>0</v>
      </c>
      <c r="DG295" s="71">
        <v>0</v>
      </c>
      <c r="DI295" s="70">
        <v>293</v>
      </c>
      <c r="DJ295" s="70" t="s">
        <v>371</v>
      </c>
      <c r="DK295" s="71">
        <v>0</v>
      </c>
      <c r="DL295" s="71">
        <v>0</v>
      </c>
      <c r="DM295" s="71">
        <v>0</v>
      </c>
      <c r="DN295" s="71">
        <v>0</v>
      </c>
      <c r="DP295" s="70">
        <v>293</v>
      </c>
      <c r="DQ295" s="70" t="s">
        <v>371</v>
      </c>
      <c r="DR295" s="71">
        <v>0</v>
      </c>
      <c r="DS295" s="71">
        <v>0</v>
      </c>
      <c r="DT295" s="71">
        <v>0</v>
      </c>
      <c r="DU295" s="71">
        <v>0</v>
      </c>
      <c r="DW295" s="70">
        <v>293</v>
      </c>
      <c r="DX295" s="70" t="s">
        <v>371</v>
      </c>
      <c r="DY295" s="71">
        <v>0</v>
      </c>
      <c r="DZ295" s="71">
        <v>0</v>
      </c>
      <c r="EA295" s="71">
        <v>0</v>
      </c>
      <c r="EB295" s="71">
        <v>0</v>
      </c>
    </row>
    <row r="296" spans="1:132" x14ac:dyDescent="0.35">
      <c r="A296" s="70">
        <v>294</v>
      </c>
      <c r="B296" s="70" t="s">
        <v>372</v>
      </c>
      <c r="C296" s="71">
        <v>0</v>
      </c>
      <c r="D296" s="71">
        <v>0</v>
      </c>
      <c r="E296" s="71">
        <v>0</v>
      </c>
      <c r="F296" s="71">
        <v>0</v>
      </c>
      <c r="H296" s="70">
        <v>294</v>
      </c>
      <c r="I296" s="70" t="s">
        <v>372</v>
      </c>
      <c r="J296" s="75">
        <v>0</v>
      </c>
      <c r="K296" s="71">
        <v>0</v>
      </c>
      <c r="L296" s="71">
        <v>0</v>
      </c>
      <c r="M296" s="71">
        <v>0</v>
      </c>
      <c r="O296" s="70">
        <v>294</v>
      </c>
      <c r="P296" s="70" t="s">
        <v>372</v>
      </c>
      <c r="Q296" s="75">
        <v>0</v>
      </c>
      <c r="R296" s="71">
        <v>0</v>
      </c>
      <c r="S296" s="71">
        <v>0</v>
      </c>
      <c r="T296" s="71">
        <v>0</v>
      </c>
      <c r="V296" s="70">
        <v>294</v>
      </c>
      <c r="W296" s="70" t="s">
        <v>372</v>
      </c>
      <c r="X296" s="71">
        <v>0</v>
      </c>
      <c r="Y296" s="71">
        <v>0</v>
      </c>
      <c r="Z296" s="71">
        <v>0</v>
      </c>
      <c r="AA296" s="71">
        <v>0</v>
      </c>
      <c r="AC296" s="70">
        <v>294</v>
      </c>
      <c r="AD296" s="70" t="s">
        <v>372</v>
      </c>
      <c r="AE296" s="71">
        <v>0</v>
      </c>
      <c r="AF296" s="71">
        <v>0</v>
      </c>
      <c r="AG296" s="71">
        <v>0</v>
      </c>
      <c r="AH296" s="71">
        <v>0</v>
      </c>
      <c r="AJ296" s="70">
        <v>294</v>
      </c>
      <c r="AK296" s="70" t="s">
        <v>372</v>
      </c>
      <c r="AL296" s="71">
        <v>0</v>
      </c>
      <c r="AM296" s="71">
        <v>0</v>
      </c>
      <c r="AN296" s="71">
        <v>0</v>
      </c>
      <c r="AO296" s="71">
        <v>0</v>
      </c>
      <c r="AQ296" s="70">
        <v>294</v>
      </c>
      <c r="AR296" s="70" t="s">
        <v>372</v>
      </c>
      <c r="AS296" s="71">
        <v>0</v>
      </c>
      <c r="AT296" s="71">
        <v>0</v>
      </c>
      <c r="AU296" s="71">
        <v>0</v>
      </c>
      <c r="AV296" s="71">
        <v>0</v>
      </c>
      <c r="AX296" s="70">
        <v>294</v>
      </c>
      <c r="AY296" s="70" t="s">
        <v>372</v>
      </c>
      <c r="AZ296" s="71">
        <v>0</v>
      </c>
      <c r="BA296" s="71">
        <v>0</v>
      </c>
      <c r="BB296" s="71">
        <v>0</v>
      </c>
      <c r="BC296" s="71">
        <v>0</v>
      </c>
      <c r="BE296" s="70">
        <v>294</v>
      </c>
      <c r="BF296" s="70" t="s">
        <v>372</v>
      </c>
      <c r="BG296" s="71">
        <v>0</v>
      </c>
      <c r="BH296" s="71">
        <v>0</v>
      </c>
      <c r="BI296" s="71">
        <v>0</v>
      </c>
      <c r="BJ296" s="71">
        <v>0</v>
      </c>
      <c r="BL296" s="70">
        <v>294</v>
      </c>
      <c r="BM296" s="70" t="s">
        <v>372</v>
      </c>
      <c r="BN296" s="71">
        <v>0</v>
      </c>
      <c r="BO296" s="71">
        <v>0</v>
      </c>
      <c r="BP296" s="71">
        <v>0</v>
      </c>
      <c r="BQ296" s="71">
        <v>0</v>
      </c>
      <c r="BS296" s="70">
        <v>294</v>
      </c>
      <c r="BT296" s="70" t="s">
        <v>372</v>
      </c>
      <c r="BU296" s="71">
        <v>0</v>
      </c>
      <c r="BV296" s="71">
        <v>0</v>
      </c>
      <c r="BW296" s="71">
        <v>0</v>
      </c>
      <c r="BX296" s="71">
        <v>0</v>
      </c>
      <c r="BZ296" s="70">
        <v>294</v>
      </c>
      <c r="CA296" s="70" t="s">
        <v>372</v>
      </c>
      <c r="CB296" s="71">
        <v>0</v>
      </c>
      <c r="CC296" s="71">
        <v>0</v>
      </c>
      <c r="CD296" s="71">
        <v>0</v>
      </c>
      <c r="CE296" s="71">
        <v>0</v>
      </c>
      <c r="CG296" s="70">
        <v>294</v>
      </c>
      <c r="CH296" s="70" t="s">
        <v>372</v>
      </c>
      <c r="CI296" s="71">
        <v>0</v>
      </c>
      <c r="CJ296" s="71">
        <v>0</v>
      </c>
      <c r="CK296" s="71">
        <v>0</v>
      </c>
      <c r="CL296" s="71">
        <v>0</v>
      </c>
      <c r="CN296" s="70">
        <v>294</v>
      </c>
      <c r="CO296" s="70" t="s">
        <v>372</v>
      </c>
      <c r="CP296" s="71">
        <v>0</v>
      </c>
      <c r="CQ296" s="71">
        <v>0</v>
      </c>
      <c r="CR296" s="71">
        <v>0</v>
      </c>
      <c r="CS296" s="71">
        <v>0</v>
      </c>
      <c r="CU296" s="70">
        <v>294</v>
      </c>
      <c r="CV296" s="70" t="s">
        <v>372</v>
      </c>
      <c r="CW296" s="71">
        <v>0</v>
      </c>
      <c r="CX296" s="71">
        <v>0</v>
      </c>
      <c r="CY296" s="71">
        <v>0</v>
      </c>
      <c r="CZ296" s="71">
        <v>0</v>
      </c>
      <c r="DB296" s="70">
        <v>294</v>
      </c>
      <c r="DC296" s="70" t="s">
        <v>372</v>
      </c>
      <c r="DD296" s="71">
        <v>0</v>
      </c>
      <c r="DE296" s="71">
        <v>0</v>
      </c>
      <c r="DF296" s="71">
        <v>0</v>
      </c>
      <c r="DG296" s="71">
        <v>0</v>
      </c>
      <c r="DI296" s="70">
        <v>294</v>
      </c>
      <c r="DJ296" s="70" t="s">
        <v>372</v>
      </c>
      <c r="DK296" s="71">
        <v>0</v>
      </c>
      <c r="DL296" s="71">
        <v>0</v>
      </c>
      <c r="DM296" s="71">
        <v>0</v>
      </c>
      <c r="DN296" s="71">
        <v>0</v>
      </c>
      <c r="DP296" s="70">
        <v>294</v>
      </c>
      <c r="DQ296" s="70" t="s">
        <v>372</v>
      </c>
      <c r="DR296" s="71">
        <v>0</v>
      </c>
      <c r="DS296" s="71">
        <v>0</v>
      </c>
      <c r="DT296" s="71">
        <v>0</v>
      </c>
      <c r="DU296" s="71">
        <v>0</v>
      </c>
      <c r="DW296" s="70">
        <v>294</v>
      </c>
      <c r="DX296" s="70" t="s">
        <v>372</v>
      </c>
      <c r="DY296" s="71">
        <v>0</v>
      </c>
      <c r="DZ296" s="71">
        <v>0</v>
      </c>
      <c r="EA296" s="71">
        <v>0</v>
      </c>
      <c r="EB296" s="71">
        <v>0</v>
      </c>
    </row>
    <row r="297" spans="1:132" x14ac:dyDescent="0.35">
      <c r="A297" s="70">
        <v>295</v>
      </c>
      <c r="B297" s="70" t="s">
        <v>373</v>
      </c>
      <c r="C297" s="71">
        <v>0</v>
      </c>
      <c r="D297" s="71">
        <v>0</v>
      </c>
      <c r="E297" s="71">
        <v>0</v>
      </c>
      <c r="F297" s="71">
        <v>0</v>
      </c>
      <c r="H297" s="70">
        <v>295</v>
      </c>
      <c r="I297" s="70" t="s">
        <v>373</v>
      </c>
      <c r="J297" s="75">
        <v>0</v>
      </c>
      <c r="K297" s="71">
        <v>0</v>
      </c>
      <c r="L297" s="71">
        <v>0</v>
      </c>
      <c r="M297" s="71">
        <v>0</v>
      </c>
      <c r="O297" s="70">
        <v>295</v>
      </c>
      <c r="P297" s="70" t="s">
        <v>373</v>
      </c>
      <c r="Q297" s="75">
        <v>0</v>
      </c>
      <c r="R297" s="71">
        <v>0</v>
      </c>
      <c r="S297" s="71">
        <v>0</v>
      </c>
      <c r="T297" s="71">
        <v>0</v>
      </c>
      <c r="V297" s="70">
        <v>295</v>
      </c>
      <c r="W297" s="70" t="s">
        <v>373</v>
      </c>
      <c r="X297" s="71">
        <v>0</v>
      </c>
      <c r="Y297" s="71">
        <v>0</v>
      </c>
      <c r="Z297" s="71">
        <v>0</v>
      </c>
      <c r="AA297" s="71">
        <v>0</v>
      </c>
      <c r="AC297" s="70">
        <v>295</v>
      </c>
      <c r="AD297" s="70" t="s">
        <v>373</v>
      </c>
      <c r="AE297" s="71">
        <v>0</v>
      </c>
      <c r="AF297" s="71">
        <v>0</v>
      </c>
      <c r="AG297" s="71">
        <v>0</v>
      </c>
      <c r="AH297" s="71">
        <v>0</v>
      </c>
      <c r="AJ297" s="70">
        <v>295</v>
      </c>
      <c r="AK297" s="70" t="s">
        <v>373</v>
      </c>
      <c r="AL297" s="71">
        <v>0</v>
      </c>
      <c r="AM297" s="71">
        <v>0</v>
      </c>
      <c r="AN297" s="71">
        <v>0</v>
      </c>
      <c r="AO297" s="71">
        <v>0</v>
      </c>
      <c r="AQ297" s="70">
        <v>295</v>
      </c>
      <c r="AR297" s="70" t="s">
        <v>373</v>
      </c>
      <c r="AS297" s="71">
        <v>0</v>
      </c>
      <c r="AT297" s="71">
        <v>0</v>
      </c>
      <c r="AU297" s="71">
        <v>0</v>
      </c>
      <c r="AV297" s="71">
        <v>0</v>
      </c>
      <c r="AX297" s="70">
        <v>295</v>
      </c>
      <c r="AY297" s="70" t="s">
        <v>373</v>
      </c>
      <c r="AZ297" s="71">
        <v>0</v>
      </c>
      <c r="BA297" s="71">
        <v>0</v>
      </c>
      <c r="BB297" s="71">
        <v>0</v>
      </c>
      <c r="BC297" s="71">
        <v>0</v>
      </c>
      <c r="BE297" s="70">
        <v>295</v>
      </c>
      <c r="BF297" s="70" t="s">
        <v>373</v>
      </c>
      <c r="BG297" s="71">
        <v>0</v>
      </c>
      <c r="BH297" s="71">
        <v>0</v>
      </c>
      <c r="BI297" s="71">
        <v>0</v>
      </c>
      <c r="BJ297" s="71">
        <v>0</v>
      </c>
      <c r="BL297" s="70">
        <v>295</v>
      </c>
      <c r="BM297" s="70" t="s">
        <v>373</v>
      </c>
      <c r="BN297" s="71">
        <v>0</v>
      </c>
      <c r="BO297" s="71">
        <v>0</v>
      </c>
      <c r="BP297" s="71">
        <v>0</v>
      </c>
      <c r="BQ297" s="71">
        <v>0</v>
      </c>
      <c r="BS297" s="70">
        <v>295</v>
      </c>
      <c r="BT297" s="70" t="s">
        <v>373</v>
      </c>
      <c r="BU297" s="71">
        <v>0</v>
      </c>
      <c r="BV297" s="71">
        <v>0</v>
      </c>
      <c r="BW297" s="71">
        <v>0</v>
      </c>
      <c r="BX297" s="71">
        <v>0</v>
      </c>
      <c r="BZ297" s="70">
        <v>295</v>
      </c>
      <c r="CA297" s="70" t="s">
        <v>373</v>
      </c>
      <c r="CB297" s="71">
        <v>0</v>
      </c>
      <c r="CC297" s="71">
        <v>0</v>
      </c>
      <c r="CD297" s="71">
        <v>0</v>
      </c>
      <c r="CE297" s="71">
        <v>0</v>
      </c>
      <c r="CG297" s="70">
        <v>295</v>
      </c>
      <c r="CH297" s="70" t="s">
        <v>373</v>
      </c>
      <c r="CI297" s="71">
        <v>0</v>
      </c>
      <c r="CJ297" s="71">
        <v>0</v>
      </c>
      <c r="CK297" s="71">
        <v>0</v>
      </c>
      <c r="CL297" s="71">
        <v>0</v>
      </c>
      <c r="CN297" s="70">
        <v>295</v>
      </c>
      <c r="CO297" s="70" t="s">
        <v>373</v>
      </c>
      <c r="CP297" s="71">
        <v>0</v>
      </c>
      <c r="CQ297" s="71">
        <v>0</v>
      </c>
      <c r="CR297" s="71">
        <v>0</v>
      </c>
      <c r="CS297" s="71">
        <v>0</v>
      </c>
      <c r="CU297" s="70">
        <v>295</v>
      </c>
      <c r="CV297" s="70" t="s">
        <v>373</v>
      </c>
      <c r="CW297" s="71">
        <v>0</v>
      </c>
      <c r="CX297" s="71">
        <v>0</v>
      </c>
      <c r="CY297" s="71">
        <v>0</v>
      </c>
      <c r="CZ297" s="71">
        <v>0</v>
      </c>
      <c r="DB297" s="70">
        <v>295</v>
      </c>
      <c r="DC297" s="70" t="s">
        <v>373</v>
      </c>
      <c r="DD297" s="71">
        <v>0</v>
      </c>
      <c r="DE297" s="71">
        <v>0</v>
      </c>
      <c r="DF297" s="71">
        <v>0</v>
      </c>
      <c r="DG297" s="71">
        <v>0</v>
      </c>
      <c r="DI297" s="70">
        <v>295</v>
      </c>
      <c r="DJ297" s="70" t="s">
        <v>373</v>
      </c>
      <c r="DK297" s="71">
        <v>0</v>
      </c>
      <c r="DL297" s="71">
        <v>0</v>
      </c>
      <c r="DM297" s="71">
        <v>0</v>
      </c>
      <c r="DN297" s="71">
        <v>0</v>
      </c>
      <c r="DP297" s="70">
        <v>295</v>
      </c>
      <c r="DQ297" s="70" t="s">
        <v>373</v>
      </c>
      <c r="DR297" s="71">
        <v>0</v>
      </c>
      <c r="DS297" s="71">
        <v>0</v>
      </c>
      <c r="DT297" s="71">
        <v>0</v>
      </c>
      <c r="DU297" s="71">
        <v>0</v>
      </c>
      <c r="DW297" s="70">
        <v>295</v>
      </c>
      <c r="DX297" s="70" t="s">
        <v>373</v>
      </c>
      <c r="DY297" s="71">
        <v>0</v>
      </c>
      <c r="DZ297" s="71">
        <v>0</v>
      </c>
      <c r="EA297" s="71">
        <v>0</v>
      </c>
      <c r="EB297" s="71">
        <v>0</v>
      </c>
    </row>
    <row r="298" spans="1:132" x14ac:dyDescent="0.35">
      <c r="A298" s="70">
        <v>296</v>
      </c>
      <c r="B298" s="70" t="s">
        <v>374</v>
      </c>
      <c r="C298" s="71">
        <v>0</v>
      </c>
      <c r="D298" s="71">
        <v>0</v>
      </c>
      <c r="E298" s="71">
        <v>0</v>
      </c>
      <c r="F298" s="71">
        <v>0</v>
      </c>
      <c r="H298" s="70">
        <v>296</v>
      </c>
      <c r="I298" s="70" t="s">
        <v>374</v>
      </c>
      <c r="J298" s="75">
        <v>0</v>
      </c>
      <c r="K298" s="71">
        <v>0</v>
      </c>
      <c r="L298" s="71">
        <v>0</v>
      </c>
      <c r="M298" s="71">
        <v>0</v>
      </c>
      <c r="O298" s="70">
        <v>296</v>
      </c>
      <c r="P298" s="70" t="s">
        <v>374</v>
      </c>
      <c r="Q298" s="75">
        <v>0</v>
      </c>
      <c r="R298" s="71">
        <v>0</v>
      </c>
      <c r="S298" s="71">
        <v>0</v>
      </c>
      <c r="T298" s="71">
        <v>0</v>
      </c>
      <c r="V298" s="70">
        <v>296</v>
      </c>
      <c r="W298" s="70" t="s">
        <v>374</v>
      </c>
      <c r="X298" s="71">
        <v>0</v>
      </c>
      <c r="Y298" s="71">
        <v>0</v>
      </c>
      <c r="Z298" s="71">
        <v>0</v>
      </c>
      <c r="AA298" s="71">
        <v>0</v>
      </c>
      <c r="AC298" s="70">
        <v>296</v>
      </c>
      <c r="AD298" s="70" t="s">
        <v>374</v>
      </c>
      <c r="AE298" s="71">
        <v>0</v>
      </c>
      <c r="AF298" s="71">
        <v>0</v>
      </c>
      <c r="AG298" s="71">
        <v>0</v>
      </c>
      <c r="AH298" s="71">
        <v>0</v>
      </c>
      <c r="AJ298" s="70">
        <v>296</v>
      </c>
      <c r="AK298" s="70" t="s">
        <v>374</v>
      </c>
      <c r="AL298" s="71">
        <v>0</v>
      </c>
      <c r="AM298" s="71">
        <v>0</v>
      </c>
      <c r="AN298" s="71">
        <v>0</v>
      </c>
      <c r="AO298" s="71">
        <v>0</v>
      </c>
      <c r="AQ298" s="70">
        <v>296</v>
      </c>
      <c r="AR298" s="70" t="s">
        <v>374</v>
      </c>
      <c r="AS298" s="71">
        <v>0</v>
      </c>
      <c r="AT298" s="71">
        <v>0</v>
      </c>
      <c r="AU298" s="71">
        <v>0</v>
      </c>
      <c r="AV298" s="71">
        <v>0</v>
      </c>
      <c r="AX298" s="70">
        <v>296</v>
      </c>
      <c r="AY298" s="70" t="s">
        <v>374</v>
      </c>
      <c r="AZ298" s="71">
        <v>0</v>
      </c>
      <c r="BA298" s="71">
        <v>0</v>
      </c>
      <c r="BB298" s="71">
        <v>0</v>
      </c>
      <c r="BC298" s="71">
        <v>0</v>
      </c>
      <c r="BE298" s="70">
        <v>296</v>
      </c>
      <c r="BF298" s="70" t="s">
        <v>374</v>
      </c>
      <c r="BG298" s="71">
        <v>0</v>
      </c>
      <c r="BH298" s="71">
        <v>0</v>
      </c>
      <c r="BI298" s="71">
        <v>0</v>
      </c>
      <c r="BJ298" s="71">
        <v>0</v>
      </c>
      <c r="BL298" s="70">
        <v>296</v>
      </c>
      <c r="BM298" s="70" t="s">
        <v>374</v>
      </c>
      <c r="BN298" s="71">
        <v>0</v>
      </c>
      <c r="BO298" s="71">
        <v>0</v>
      </c>
      <c r="BP298" s="71">
        <v>0</v>
      </c>
      <c r="BQ298" s="71">
        <v>0</v>
      </c>
      <c r="BS298" s="70">
        <v>296</v>
      </c>
      <c r="BT298" s="70" t="s">
        <v>374</v>
      </c>
      <c r="BU298" s="71">
        <v>0</v>
      </c>
      <c r="BV298" s="71">
        <v>0</v>
      </c>
      <c r="BW298" s="71">
        <v>0</v>
      </c>
      <c r="BX298" s="71">
        <v>0</v>
      </c>
      <c r="BZ298" s="70">
        <v>296</v>
      </c>
      <c r="CA298" s="70" t="s">
        <v>374</v>
      </c>
      <c r="CB298" s="71">
        <v>0</v>
      </c>
      <c r="CC298" s="71">
        <v>0</v>
      </c>
      <c r="CD298" s="71">
        <v>0</v>
      </c>
      <c r="CE298" s="71">
        <v>0</v>
      </c>
      <c r="CG298" s="70">
        <v>296</v>
      </c>
      <c r="CH298" s="70" t="s">
        <v>374</v>
      </c>
      <c r="CI298" s="71">
        <v>0</v>
      </c>
      <c r="CJ298" s="71">
        <v>0</v>
      </c>
      <c r="CK298" s="71">
        <v>0</v>
      </c>
      <c r="CL298" s="71">
        <v>0</v>
      </c>
      <c r="CN298" s="70">
        <v>296</v>
      </c>
      <c r="CO298" s="70" t="s">
        <v>374</v>
      </c>
      <c r="CP298" s="71">
        <v>0</v>
      </c>
      <c r="CQ298" s="71">
        <v>0</v>
      </c>
      <c r="CR298" s="71">
        <v>0</v>
      </c>
      <c r="CS298" s="71">
        <v>0</v>
      </c>
      <c r="CU298" s="70">
        <v>296</v>
      </c>
      <c r="CV298" s="70" t="s">
        <v>374</v>
      </c>
      <c r="CW298" s="71">
        <v>0</v>
      </c>
      <c r="CX298" s="71">
        <v>0</v>
      </c>
      <c r="CY298" s="71">
        <v>0</v>
      </c>
      <c r="CZ298" s="71">
        <v>0</v>
      </c>
      <c r="DB298" s="70">
        <v>296</v>
      </c>
      <c r="DC298" s="70" t="s">
        <v>374</v>
      </c>
      <c r="DD298" s="71">
        <v>0</v>
      </c>
      <c r="DE298" s="71">
        <v>0</v>
      </c>
      <c r="DF298" s="71">
        <v>0</v>
      </c>
      <c r="DG298" s="71">
        <v>0</v>
      </c>
      <c r="DI298" s="70">
        <v>296</v>
      </c>
      <c r="DJ298" s="70" t="s">
        <v>374</v>
      </c>
      <c r="DK298" s="71">
        <v>0</v>
      </c>
      <c r="DL298" s="71">
        <v>0</v>
      </c>
      <c r="DM298" s="71">
        <v>0</v>
      </c>
      <c r="DN298" s="71">
        <v>0</v>
      </c>
      <c r="DP298" s="70">
        <v>296</v>
      </c>
      <c r="DQ298" s="70" t="s">
        <v>374</v>
      </c>
      <c r="DR298" s="71">
        <v>0</v>
      </c>
      <c r="DS298" s="71">
        <v>0</v>
      </c>
      <c r="DT298" s="71">
        <v>0</v>
      </c>
      <c r="DU298" s="71">
        <v>0</v>
      </c>
      <c r="DW298" s="70">
        <v>296</v>
      </c>
      <c r="DX298" s="70" t="s">
        <v>374</v>
      </c>
      <c r="DY298" s="71">
        <v>0</v>
      </c>
      <c r="DZ298" s="71">
        <v>0</v>
      </c>
      <c r="EA298" s="71">
        <v>0</v>
      </c>
      <c r="EB298" s="71">
        <v>0</v>
      </c>
    </row>
    <row r="299" spans="1:132" x14ac:dyDescent="0.35">
      <c r="A299" s="70">
        <v>297</v>
      </c>
      <c r="B299" s="70" t="s">
        <v>375</v>
      </c>
      <c r="C299" s="71">
        <v>0</v>
      </c>
      <c r="D299" s="71">
        <v>7.8299766407981999E-3</v>
      </c>
      <c r="E299" s="71">
        <v>1.14537727178388E-2</v>
      </c>
      <c r="F299" s="71">
        <v>1.9283749358637001E-2</v>
      </c>
      <c r="H299" s="70">
        <v>297</v>
      </c>
      <c r="I299" s="70" t="s">
        <v>375</v>
      </c>
      <c r="J299" s="75">
        <v>0</v>
      </c>
      <c r="K299" s="71">
        <v>5.1242510309527702</v>
      </c>
      <c r="L299" s="71">
        <v>0.20600569795408899</v>
      </c>
      <c r="M299" s="71">
        <v>5.3302567289068596</v>
      </c>
      <c r="O299" s="70">
        <v>297</v>
      </c>
      <c r="P299" s="70" t="s">
        <v>375</v>
      </c>
      <c r="Q299" s="75">
        <v>0</v>
      </c>
      <c r="R299" s="71">
        <v>0.42197869913535502</v>
      </c>
      <c r="S299" s="71">
        <v>0.385226425882642</v>
      </c>
      <c r="T299" s="71">
        <v>0.80720512501799702</v>
      </c>
      <c r="V299" s="70">
        <v>297</v>
      </c>
      <c r="W299" s="70" t="s">
        <v>375</v>
      </c>
      <c r="X299" s="71">
        <v>0</v>
      </c>
      <c r="Y299" s="71">
        <v>2.90028283268376</v>
      </c>
      <c r="Z299" s="71">
        <v>0.13136282612497799</v>
      </c>
      <c r="AA299" s="71">
        <v>3.0316456588087402</v>
      </c>
      <c r="AC299" s="70">
        <v>297</v>
      </c>
      <c r="AD299" s="70" t="s">
        <v>375</v>
      </c>
      <c r="AE299" s="71">
        <v>0</v>
      </c>
      <c r="AF299" s="71">
        <v>4.0434781913109202E-2</v>
      </c>
      <c r="AG299" s="71">
        <v>7.0310012083348999E-2</v>
      </c>
      <c r="AH299" s="71">
        <v>0.11074479399645799</v>
      </c>
      <c r="AJ299" s="70">
        <v>297</v>
      </c>
      <c r="AK299" s="70" t="s">
        <v>375</v>
      </c>
      <c r="AL299" s="71">
        <v>0</v>
      </c>
      <c r="AM299" s="71">
        <v>2.59516729906395E-2</v>
      </c>
      <c r="AN299" s="71">
        <v>1.2594894917472E-3</v>
      </c>
      <c r="AO299" s="71">
        <v>2.7211162482386701E-2</v>
      </c>
      <c r="AQ299" s="70">
        <v>297</v>
      </c>
      <c r="AR299" s="70" t="s">
        <v>375</v>
      </c>
      <c r="AS299" s="71">
        <v>0</v>
      </c>
      <c r="AT299" s="71">
        <v>5.4774926610080203E-4</v>
      </c>
      <c r="AU299" s="71">
        <v>2.0583133436536602E-3</v>
      </c>
      <c r="AV299" s="71">
        <v>2.6060626097544602E-3</v>
      </c>
      <c r="AX299" s="70">
        <v>297</v>
      </c>
      <c r="AY299" s="70" t="s">
        <v>375</v>
      </c>
      <c r="AZ299" s="71">
        <v>0</v>
      </c>
      <c r="BA299" s="71">
        <v>2.59516729906395E-2</v>
      </c>
      <c r="BB299" s="71">
        <v>1.2594894917472E-3</v>
      </c>
      <c r="BC299" s="71">
        <v>2.7211162482386701E-2</v>
      </c>
      <c r="BE299" s="70">
        <v>297</v>
      </c>
      <c r="BF299" s="70" t="s">
        <v>375</v>
      </c>
      <c r="BG299" s="71">
        <v>0</v>
      </c>
      <c r="BH299" s="71">
        <v>5.4774926610080203E-4</v>
      </c>
      <c r="BI299" s="71">
        <v>2.0583133436536602E-3</v>
      </c>
      <c r="BJ299" s="71">
        <v>2.6060626097544602E-3</v>
      </c>
      <c r="BL299" s="70">
        <v>297</v>
      </c>
      <c r="BM299" s="70" t="s">
        <v>375</v>
      </c>
      <c r="BN299" s="71">
        <v>0</v>
      </c>
      <c r="BO299" s="71">
        <v>5.2845914753535103E-2</v>
      </c>
      <c r="BP299" s="71">
        <v>2.5647238364113699E-3</v>
      </c>
      <c r="BQ299" s="71">
        <v>5.54106385899465E-2</v>
      </c>
      <c r="BS299" s="70">
        <v>297</v>
      </c>
      <c r="BT299" s="70" t="s">
        <v>375</v>
      </c>
      <c r="BU299" s="71">
        <v>0</v>
      </c>
      <c r="BV299" s="71">
        <v>1.2063747638019499E-3</v>
      </c>
      <c r="BW299" s="71">
        <v>3.33122076673342E-3</v>
      </c>
      <c r="BX299" s="71">
        <v>4.5375955305353701E-3</v>
      </c>
      <c r="BZ299" s="70">
        <v>297</v>
      </c>
      <c r="CA299" s="70" t="s">
        <v>375</v>
      </c>
      <c r="CB299" s="71">
        <v>0</v>
      </c>
      <c r="CC299" s="71">
        <v>0.136541697115203</v>
      </c>
      <c r="CD299" s="71">
        <v>5.1279954728863002E-3</v>
      </c>
      <c r="CE299" s="71">
        <v>0.14166969258808901</v>
      </c>
      <c r="CG299" s="70">
        <v>297</v>
      </c>
      <c r="CH299" s="70" t="s">
        <v>375</v>
      </c>
      <c r="CI299" s="71">
        <v>0</v>
      </c>
      <c r="CJ299" s="71">
        <v>2.8463997566045098E-3</v>
      </c>
      <c r="CK299" s="71">
        <v>1.0568417423622301E-2</v>
      </c>
      <c r="CL299" s="71">
        <v>1.34148171802268E-2</v>
      </c>
      <c r="CN299" s="70">
        <v>297</v>
      </c>
      <c r="CO299" s="70" t="s">
        <v>375</v>
      </c>
      <c r="CP299" s="71">
        <v>0</v>
      </c>
      <c r="CQ299" s="71">
        <v>2.18897399822181E-2</v>
      </c>
      <c r="CR299" s="71">
        <v>1.06235530536419E-3</v>
      </c>
      <c r="CS299" s="71">
        <v>2.29520952875823E-2</v>
      </c>
      <c r="CU299" s="70">
        <v>297</v>
      </c>
      <c r="CV299" s="70" t="s">
        <v>375</v>
      </c>
      <c r="CW299" s="71">
        <v>0</v>
      </c>
      <c r="CX299" s="71">
        <v>4.4887118705497502E-4</v>
      </c>
      <c r="CY299" s="71">
        <v>1.76376755767476E-3</v>
      </c>
      <c r="CZ299" s="71">
        <v>2.21263874472974E-3</v>
      </c>
      <c r="DB299" s="70">
        <v>297</v>
      </c>
      <c r="DC299" s="70" t="s">
        <v>375</v>
      </c>
      <c r="DD299" s="71">
        <v>0</v>
      </c>
      <c r="DE299" s="71">
        <v>5.7465934042870703E-2</v>
      </c>
      <c r="DF299" s="71">
        <v>4.8544028402070696E-3</v>
      </c>
      <c r="DG299" s="71">
        <v>6.2320336883077698E-2</v>
      </c>
      <c r="DI299" s="70">
        <v>297</v>
      </c>
      <c r="DJ299" s="70" t="s">
        <v>375</v>
      </c>
      <c r="DK299" s="71">
        <v>0</v>
      </c>
      <c r="DL299" s="71">
        <v>1.68827736155237E-3</v>
      </c>
      <c r="DM299" s="71">
        <v>6.4362607948103296E-3</v>
      </c>
      <c r="DN299" s="71">
        <v>8.1245381563626994E-3</v>
      </c>
      <c r="DP299" s="70">
        <v>297</v>
      </c>
      <c r="DQ299" s="70" t="s">
        <v>375</v>
      </c>
      <c r="DR299" s="71">
        <v>0</v>
      </c>
      <c r="DS299" s="71">
        <v>5.9648451283730197E-2</v>
      </c>
      <c r="DT299" s="71">
        <v>2.8948652989713099E-3</v>
      </c>
      <c r="DU299" s="71">
        <v>6.25433165827015E-2</v>
      </c>
      <c r="DW299" s="70">
        <v>297</v>
      </c>
      <c r="DX299" s="70" t="s">
        <v>375</v>
      </c>
      <c r="DY299" s="71">
        <v>0</v>
      </c>
      <c r="DZ299" s="71">
        <v>6.1723818992846704E-3</v>
      </c>
      <c r="EA299" s="71">
        <v>5.0512467471164101E-3</v>
      </c>
      <c r="EB299" s="71">
        <v>1.12236286464011E-2</v>
      </c>
    </row>
    <row r="300" spans="1:132" x14ac:dyDescent="0.35">
      <c r="A300" s="70">
        <v>298</v>
      </c>
      <c r="B300" s="70" t="s">
        <v>376</v>
      </c>
      <c r="C300" s="71">
        <v>0</v>
      </c>
      <c r="D300" s="71">
        <v>0</v>
      </c>
      <c r="E300" s="71">
        <v>0</v>
      </c>
      <c r="F300" s="71">
        <v>0</v>
      </c>
      <c r="H300" s="70">
        <v>298</v>
      </c>
      <c r="I300" s="70" t="s">
        <v>376</v>
      </c>
      <c r="J300" s="75">
        <v>0</v>
      </c>
      <c r="K300" s="71">
        <v>0</v>
      </c>
      <c r="L300" s="71">
        <v>0</v>
      </c>
      <c r="M300" s="71">
        <v>0</v>
      </c>
      <c r="O300" s="70">
        <v>298</v>
      </c>
      <c r="P300" s="70" t="s">
        <v>376</v>
      </c>
      <c r="Q300" s="75">
        <v>0</v>
      </c>
      <c r="R300" s="71">
        <v>0</v>
      </c>
      <c r="S300" s="71">
        <v>0</v>
      </c>
      <c r="T300" s="71">
        <v>0</v>
      </c>
      <c r="V300" s="70">
        <v>298</v>
      </c>
      <c r="W300" s="70" t="s">
        <v>376</v>
      </c>
      <c r="X300" s="71">
        <v>0</v>
      </c>
      <c r="Y300" s="71">
        <v>0</v>
      </c>
      <c r="Z300" s="71">
        <v>0</v>
      </c>
      <c r="AA300" s="71">
        <v>0</v>
      </c>
      <c r="AC300" s="70">
        <v>298</v>
      </c>
      <c r="AD300" s="70" t="s">
        <v>376</v>
      </c>
      <c r="AE300" s="71">
        <v>0</v>
      </c>
      <c r="AF300" s="71">
        <v>0</v>
      </c>
      <c r="AG300" s="71">
        <v>0</v>
      </c>
      <c r="AH300" s="71">
        <v>0</v>
      </c>
      <c r="AJ300" s="70">
        <v>298</v>
      </c>
      <c r="AK300" s="70" t="s">
        <v>376</v>
      </c>
      <c r="AL300" s="71">
        <v>0</v>
      </c>
      <c r="AM300" s="71">
        <v>0</v>
      </c>
      <c r="AN300" s="71">
        <v>0</v>
      </c>
      <c r="AO300" s="71">
        <v>0</v>
      </c>
      <c r="AQ300" s="70">
        <v>298</v>
      </c>
      <c r="AR300" s="70" t="s">
        <v>376</v>
      </c>
      <c r="AS300" s="71">
        <v>0</v>
      </c>
      <c r="AT300" s="71">
        <v>0</v>
      </c>
      <c r="AU300" s="71">
        <v>0</v>
      </c>
      <c r="AV300" s="71">
        <v>0</v>
      </c>
      <c r="AX300" s="70">
        <v>298</v>
      </c>
      <c r="AY300" s="70" t="s">
        <v>376</v>
      </c>
      <c r="AZ300" s="71">
        <v>0</v>
      </c>
      <c r="BA300" s="71">
        <v>0</v>
      </c>
      <c r="BB300" s="71">
        <v>0</v>
      </c>
      <c r="BC300" s="71">
        <v>0</v>
      </c>
      <c r="BE300" s="70">
        <v>298</v>
      </c>
      <c r="BF300" s="70" t="s">
        <v>376</v>
      </c>
      <c r="BG300" s="71">
        <v>0</v>
      </c>
      <c r="BH300" s="71">
        <v>0</v>
      </c>
      <c r="BI300" s="71">
        <v>0</v>
      </c>
      <c r="BJ300" s="71">
        <v>0</v>
      </c>
      <c r="BL300" s="70">
        <v>298</v>
      </c>
      <c r="BM300" s="70" t="s">
        <v>376</v>
      </c>
      <c r="BN300" s="71">
        <v>0</v>
      </c>
      <c r="BO300" s="71">
        <v>0</v>
      </c>
      <c r="BP300" s="71">
        <v>0</v>
      </c>
      <c r="BQ300" s="71">
        <v>0</v>
      </c>
      <c r="BS300" s="70">
        <v>298</v>
      </c>
      <c r="BT300" s="70" t="s">
        <v>376</v>
      </c>
      <c r="BU300" s="71">
        <v>0</v>
      </c>
      <c r="BV300" s="71">
        <v>0</v>
      </c>
      <c r="BW300" s="71">
        <v>0</v>
      </c>
      <c r="BX300" s="71">
        <v>0</v>
      </c>
      <c r="BZ300" s="70">
        <v>298</v>
      </c>
      <c r="CA300" s="70" t="s">
        <v>376</v>
      </c>
      <c r="CB300" s="71">
        <v>0</v>
      </c>
      <c r="CC300" s="71">
        <v>0</v>
      </c>
      <c r="CD300" s="71">
        <v>0</v>
      </c>
      <c r="CE300" s="71">
        <v>0</v>
      </c>
      <c r="CG300" s="70">
        <v>298</v>
      </c>
      <c r="CH300" s="70" t="s">
        <v>376</v>
      </c>
      <c r="CI300" s="71">
        <v>0</v>
      </c>
      <c r="CJ300" s="71">
        <v>0</v>
      </c>
      <c r="CK300" s="71">
        <v>0</v>
      </c>
      <c r="CL300" s="71">
        <v>0</v>
      </c>
      <c r="CN300" s="70">
        <v>298</v>
      </c>
      <c r="CO300" s="70" t="s">
        <v>376</v>
      </c>
      <c r="CP300" s="71">
        <v>0</v>
      </c>
      <c r="CQ300" s="71">
        <v>0</v>
      </c>
      <c r="CR300" s="71">
        <v>0</v>
      </c>
      <c r="CS300" s="71">
        <v>0</v>
      </c>
      <c r="CU300" s="70">
        <v>298</v>
      </c>
      <c r="CV300" s="70" t="s">
        <v>376</v>
      </c>
      <c r="CW300" s="71">
        <v>0</v>
      </c>
      <c r="CX300" s="71">
        <v>0</v>
      </c>
      <c r="CY300" s="71">
        <v>0</v>
      </c>
      <c r="CZ300" s="71">
        <v>0</v>
      </c>
      <c r="DB300" s="70">
        <v>298</v>
      </c>
      <c r="DC300" s="70" t="s">
        <v>376</v>
      </c>
      <c r="DD300" s="71">
        <v>0</v>
      </c>
      <c r="DE300" s="71">
        <v>0</v>
      </c>
      <c r="DF300" s="71">
        <v>0</v>
      </c>
      <c r="DG300" s="71">
        <v>0</v>
      </c>
      <c r="DI300" s="70">
        <v>298</v>
      </c>
      <c r="DJ300" s="70" t="s">
        <v>376</v>
      </c>
      <c r="DK300" s="71">
        <v>0</v>
      </c>
      <c r="DL300" s="71">
        <v>0</v>
      </c>
      <c r="DM300" s="71">
        <v>0</v>
      </c>
      <c r="DN300" s="71">
        <v>0</v>
      </c>
      <c r="DP300" s="70">
        <v>298</v>
      </c>
      <c r="DQ300" s="70" t="s">
        <v>376</v>
      </c>
      <c r="DR300" s="71">
        <v>0</v>
      </c>
      <c r="DS300" s="71">
        <v>0</v>
      </c>
      <c r="DT300" s="71">
        <v>0</v>
      </c>
      <c r="DU300" s="71">
        <v>0</v>
      </c>
      <c r="DW300" s="70">
        <v>298</v>
      </c>
      <c r="DX300" s="70" t="s">
        <v>376</v>
      </c>
      <c r="DY300" s="71">
        <v>0</v>
      </c>
      <c r="DZ300" s="71">
        <v>0</v>
      </c>
      <c r="EA300" s="71">
        <v>0</v>
      </c>
      <c r="EB300" s="71">
        <v>0</v>
      </c>
    </row>
    <row r="301" spans="1:132" x14ac:dyDescent="0.35">
      <c r="A301" s="70">
        <v>299</v>
      </c>
      <c r="B301" s="70" t="s">
        <v>377</v>
      </c>
      <c r="C301" s="71">
        <v>0</v>
      </c>
      <c r="D301" s="71">
        <v>5.1611677157601896</v>
      </c>
      <c r="E301" s="71">
        <v>5.3483036725581502E-2</v>
      </c>
      <c r="F301" s="71">
        <v>5.2146507524857704</v>
      </c>
      <c r="H301" s="70">
        <v>299</v>
      </c>
      <c r="I301" s="70" t="s">
        <v>377</v>
      </c>
      <c r="J301" s="75">
        <v>0</v>
      </c>
      <c r="K301" s="71">
        <v>59.381782499118302</v>
      </c>
      <c r="L301" s="71">
        <v>0.96270739679329298</v>
      </c>
      <c r="M301" s="71">
        <v>60.3444898959116</v>
      </c>
      <c r="O301" s="70">
        <v>299</v>
      </c>
      <c r="P301" s="70" t="s">
        <v>377</v>
      </c>
      <c r="Q301" s="75">
        <v>0</v>
      </c>
      <c r="R301" s="71">
        <v>9.0636456273392501</v>
      </c>
      <c r="S301" s="71">
        <v>1.8034641098816999</v>
      </c>
      <c r="T301" s="71">
        <v>10.867109737221</v>
      </c>
      <c r="V301" s="70">
        <v>299</v>
      </c>
      <c r="W301" s="70" t="s">
        <v>377</v>
      </c>
      <c r="X301" s="71">
        <v>0</v>
      </c>
      <c r="Y301" s="71">
        <v>30.6851839066642</v>
      </c>
      <c r="Z301" s="71">
        <v>0.61351996197556702</v>
      </c>
      <c r="AA301" s="71">
        <v>31.298703868639699</v>
      </c>
      <c r="AC301" s="70">
        <v>299</v>
      </c>
      <c r="AD301" s="70" t="s">
        <v>377</v>
      </c>
      <c r="AE301" s="71">
        <v>0</v>
      </c>
      <c r="AF301" s="71">
        <v>1.24404191623869</v>
      </c>
      <c r="AG301" s="71">
        <v>0.329282207852994</v>
      </c>
      <c r="AH301" s="71">
        <v>1.57332412409168</v>
      </c>
      <c r="AJ301" s="70">
        <v>299</v>
      </c>
      <c r="AK301" s="70" t="s">
        <v>377</v>
      </c>
      <c r="AL301" s="71">
        <v>0</v>
      </c>
      <c r="AM301" s="71">
        <v>0.31354581264550302</v>
      </c>
      <c r="AN301" s="71">
        <v>5.8890600357513001E-3</v>
      </c>
      <c r="AO301" s="71">
        <v>0.31943487268125498</v>
      </c>
      <c r="AQ301" s="70">
        <v>299</v>
      </c>
      <c r="AR301" s="70" t="s">
        <v>377</v>
      </c>
      <c r="AS301" s="71">
        <v>0</v>
      </c>
      <c r="AT301" s="71">
        <v>2.1119074526765601E-2</v>
      </c>
      <c r="AU301" s="71">
        <v>9.6240610153571094E-3</v>
      </c>
      <c r="AV301" s="71">
        <v>3.0743135542122699E-2</v>
      </c>
      <c r="AX301" s="70">
        <v>299</v>
      </c>
      <c r="AY301" s="70" t="s">
        <v>377</v>
      </c>
      <c r="AZ301" s="71">
        <v>0</v>
      </c>
      <c r="BA301" s="71">
        <v>0.31354581264550302</v>
      </c>
      <c r="BB301" s="71">
        <v>5.8890600357513001E-3</v>
      </c>
      <c r="BC301" s="71">
        <v>0.31943487268125498</v>
      </c>
      <c r="BE301" s="70">
        <v>299</v>
      </c>
      <c r="BF301" s="70" t="s">
        <v>377</v>
      </c>
      <c r="BG301" s="71">
        <v>0</v>
      </c>
      <c r="BH301" s="71">
        <v>2.1119074526765601E-2</v>
      </c>
      <c r="BI301" s="71">
        <v>9.6240610153571094E-3</v>
      </c>
      <c r="BJ301" s="71">
        <v>3.0743135542122699E-2</v>
      </c>
      <c r="BL301" s="70">
        <v>299</v>
      </c>
      <c r="BM301" s="70" t="s">
        <v>377</v>
      </c>
      <c r="BN301" s="71">
        <v>0</v>
      </c>
      <c r="BO301" s="71">
        <v>0.63847965764552805</v>
      </c>
      <c r="BP301" s="71">
        <v>1.19920116417934E-2</v>
      </c>
      <c r="BQ301" s="71">
        <v>0.65047166928732103</v>
      </c>
      <c r="BS301" s="70">
        <v>299</v>
      </c>
      <c r="BT301" s="70" t="s">
        <v>377</v>
      </c>
      <c r="BU301" s="71">
        <v>0</v>
      </c>
      <c r="BV301" s="71">
        <v>4.1872700660111201E-2</v>
      </c>
      <c r="BW301" s="71">
        <v>1.5584554055021699E-2</v>
      </c>
      <c r="BX301" s="71">
        <v>5.7457254715132897E-2</v>
      </c>
      <c r="BZ301" s="70">
        <v>299</v>
      </c>
      <c r="CA301" s="70" t="s">
        <v>377</v>
      </c>
      <c r="CB301" s="71">
        <v>0</v>
      </c>
      <c r="CC301" s="71">
        <v>1.5608933497994</v>
      </c>
      <c r="CD301" s="71">
        <v>2.3958832837833399E-2</v>
      </c>
      <c r="CE301" s="71">
        <v>1.5848521826372299</v>
      </c>
      <c r="CG301" s="70">
        <v>299</v>
      </c>
      <c r="CH301" s="70" t="s">
        <v>377</v>
      </c>
      <c r="CI301" s="71">
        <v>0</v>
      </c>
      <c r="CJ301" s="71">
        <v>6.7311454135717999E-2</v>
      </c>
      <c r="CK301" s="71">
        <v>4.9492224632841697E-2</v>
      </c>
      <c r="CL301" s="71">
        <v>0.11680367876856</v>
      </c>
      <c r="CN301" s="70">
        <v>299</v>
      </c>
      <c r="CO301" s="70" t="s">
        <v>377</v>
      </c>
      <c r="CP301" s="71">
        <v>0</v>
      </c>
      <c r="CQ301" s="71">
        <v>0.26446989809862798</v>
      </c>
      <c r="CR301" s="71">
        <v>4.9673095437340296E-3</v>
      </c>
      <c r="CS301" s="71">
        <v>0.26943720764236201</v>
      </c>
      <c r="CU301" s="70">
        <v>299</v>
      </c>
      <c r="CV301" s="70" t="s">
        <v>377</v>
      </c>
      <c r="CW301" s="71">
        <v>0</v>
      </c>
      <c r="CX301" s="71">
        <v>1.7348162322867299E-2</v>
      </c>
      <c r="CY301" s="71">
        <v>8.2480675852553299E-3</v>
      </c>
      <c r="CZ301" s="71">
        <v>2.55962299081226E-2</v>
      </c>
      <c r="DB301" s="70">
        <v>299</v>
      </c>
      <c r="DC301" s="70" t="s">
        <v>377</v>
      </c>
      <c r="DD301" s="71">
        <v>0</v>
      </c>
      <c r="DE301" s="71">
        <v>2.62995648076912</v>
      </c>
      <c r="DF301" s="71">
        <v>2.2655445629264099E-2</v>
      </c>
      <c r="DG301" s="71">
        <v>2.6526119263983898</v>
      </c>
      <c r="DI301" s="70">
        <v>299</v>
      </c>
      <c r="DJ301" s="70" t="s">
        <v>377</v>
      </c>
      <c r="DK301" s="71">
        <v>0</v>
      </c>
      <c r="DL301" s="71">
        <v>6.4975650913841401E-2</v>
      </c>
      <c r="DM301" s="71">
        <v>3.0093528751725902E-2</v>
      </c>
      <c r="DN301" s="71">
        <v>9.5069179665567299E-2</v>
      </c>
      <c r="DP301" s="70">
        <v>299</v>
      </c>
      <c r="DQ301" s="70" t="s">
        <v>377</v>
      </c>
      <c r="DR301" s="71">
        <v>0</v>
      </c>
      <c r="DS301" s="71">
        <v>0.72066730100786702</v>
      </c>
      <c r="DT301" s="71">
        <v>1.3535671121325201E-2</v>
      </c>
      <c r="DU301" s="71">
        <v>0.73420297212919305</v>
      </c>
      <c r="DW301" s="70">
        <v>299</v>
      </c>
      <c r="DX301" s="70" t="s">
        <v>377</v>
      </c>
      <c r="DY301" s="71">
        <v>0</v>
      </c>
      <c r="DZ301" s="71">
        <v>0.25434639872512999</v>
      </c>
      <c r="EA301" s="71">
        <v>2.36280053052275E-2</v>
      </c>
      <c r="EB301" s="71">
        <v>0.277974404030358</v>
      </c>
    </row>
    <row r="302" spans="1:132" x14ac:dyDescent="0.35">
      <c r="A302" s="70">
        <v>300</v>
      </c>
      <c r="B302" s="70" t="s">
        <v>378</v>
      </c>
      <c r="C302" s="71">
        <v>0</v>
      </c>
      <c r="D302" s="71">
        <v>0</v>
      </c>
      <c r="E302" s="71">
        <v>0</v>
      </c>
      <c r="F302" s="71">
        <v>0</v>
      </c>
      <c r="H302" s="70">
        <v>300</v>
      </c>
      <c r="I302" s="70" t="s">
        <v>378</v>
      </c>
      <c r="J302" s="75">
        <v>0</v>
      </c>
      <c r="K302" s="71">
        <v>0</v>
      </c>
      <c r="L302" s="71">
        <v>0</v>
      </c>
      <c r="M302" s="71">
        <v>0</v>
      </c>
      <c r="O302" s="70">
        <v>300</v>
      </c>
      <c r="P302" s="70" t="s">
        <v>378</v>
      </c>
      <c r="Q302" s="75">
        <v>0</v>
      </c>
      <c r="R302" s="71">
        <v>0</v>
      </c>
      <c r="S302" s="71">
        <v>0</v>
      </c>
      <c r="T302" s="71">
        <v>0</v>
      </c>
      <c r="V302" s="70">
        <v>300</v>
      </c>
      <c r="W302" s="70" t="s">
        <v>378</v>
      </c>
      <c r="X302" s="71">
        <v>0</v>
      </c>
      <c r="Y302" s="71">
        <v>0</v>
      </c>
      <c r="Z302" s="71">
        <v>0</v>
      </c>
      <c r="AA302" s="71">
        <v>0</v>
      </c>
      <c r="AC302" s="70">
        <v>300</v>
      </c>
      <c r="AD302" s="70" t="s">
        <v>378</v>
      </c>
      <c r="AE302" s="71">
        <v>0</v>
      </c>
      <c r="AF302" s="71">
        <v>0</v>
      </c>
      <c r="AG302" s="71">
        <v>0</v>
      </c>
      <c r="AH302" s="71">
        <v>0</v>
      </c>
      <c r="AJ302" s="70">
        <v>300</v>
      </c>
      <c r="AK302" s="70" t="s">
        <v>378</v>
      </c>
      <c r="AL302" s="71">
        <v>0</v>
      </c>
      <c r="AM302" s="71">
        <v>0</v>
      </c>
      <c r="AN302" s="71">
        <v>0</v>
      </c>
      <c r="AO302" s="71">
        <v>0</v>
      </c>
      <c r="AQ302" s="70">
        <v>300</v>
      </c>
      <c r="AR302" s="70" t="s">
        <v>378</v>
      </c>
      <c r="AS302" s="71">
        <v>0</v>
      </c>
      <c r="AT302" s="71">
        <v>0</v>
      </c>
      <c r="AU302" s="71">
        <v>0</v>
      </c>
      <c r="AV302" s="71">
        <v>0</v>
      </c>
      <c r="AX302" s="70">
        <v>300</v>
      </c>
      <c r="AY302" s="70" t="s">
        <v>378</v>
      </c>
      <c r="AZ302" s="71">
        <v>0</v>
      </c>
      <c r="BA302" s="71">
        <v>0</v>
      </c>
      <c r="BB302" s="71">
        <v>0</v>
      </c>
      <c r="BC302" s="71">
        <v>0</v>
      </c>
      <c r="BE302" s="70">
        <v>300</v>
      </c>
      <c r="BF302" s="70" t="s">
        <v>378</v>
      </c>
      <c r="BG302" s="71">
        <v>0</v>
      </c>
      <c r="BH302" s="71">
        <v>0</v>
      </c>
      <c r="BI302" s="71">
        <v>0</v>
      </c>
      <c r="BJ302" s="71">
        <v>0</v>
      </c>
      <c r="BL302" s="70">
        <v>300</v>
      </c>
      <c r="BM302" s="70" t="s">
        <v>378</v>
      </c>
      <c r="BN302" s="71">
        <v>0</v>
      </c>
      <c r="BO302" s="71">
        <v>0</v>
      </c>
      <c r="BP302" s="71">
        <v>0</v>
      </c>
      <c r="BQ302" s="71">
        <v>0</v>
      </c>
      <c r="BS302" s="70">
        <v>300</v>
      </c>
      <c r="BT302" s="70" t="s">
        <v>378</v>
      </c>
      <c r="BU302" s="71">
        <v>0</v>
      </c>
      <c r="BV302" s="71">
        <v>0</v>
      </c>
      <c r="BW302" s="71">
        <v>0</v>
      </c>
      <c r="BX302" s="71">
        <v>0</v>
      </c>
      <c r="BZ302" s="70">
        <v>300</v>
      </c>
      <c r="CA302" s="70" t="s">
        <v>378</v>
      </c>
      <c r="CB302" s="71">
        <v>0</v>
      </c>
      <c r="CC302" s="71">
        <v>0</v>
      </c>
      <c r="CD302" s="71">
        <v>0</v>
      </c>
      <c r="CE302" s="71">
        <v>0</v>
      </c>
      <c r="CG302" s="70">
        <v>300</v>
      </c>
      <c r="CH302" s="70" t="s">
        <v>378</v>
      </c>
      <c r="CI302" s="71">
        <v>0</v>
      </c>
      <c r="CJ302" s="71">
        <v>0</v>
      </c>
      <c r="CK302" s="71">
        <v>0</v>
      </c>
      <c r="CL302" s="71">
        <v>0</v>
      </c>
      <c r="CN302" s="70">
        <v>300</v>
      </c>
      <c r="CO302" s="70" t="s">
        <v>378</v>
      </c>
      <c r="CP302" s="71">
        <v>0</v>
      </c>
      <c r="CQ302" s="71">
        <v>0</v>
      </c>
      <c r="CR302" s="71">
        <v>0</v>
      </c>
      <c r="CS302" s="71">
        <v>0</v>
      </c>
      <c r="CU302" s="70">
        <v>300</v>
      </c>
      <c r="CV302" s="70" t="s">
        <v>378</v>
      </c>
      <c r="CW302" s="71">
        <v>0</v>
      </c>
      <c r="CX302" s="71">
        <v>0</v>
      </c>
      <c r="CY302" s="71">
        <v>0</v>
      </c>
      <c r="CZ302" s="71">
        <v>0</v>
      </c>
      <c r="DB302" s="70">
        <v>300</v>
      </c>
      <c r="DC302" s="70" t="s">
        <v>378</v>
      </c>
      <c r="DD302" s="71">
        <v>0</v>
      </c>
      <c r="DE302" s="71">
        <v>0</v>
      </c>
      <c r="DF302" s="71">
        <v>0</v>
      </c>
      <c r="DG302" s="71">
        <v>0</v>
      </c>
      <c r="DI302" s="70">
        <v>300</v>
      </c>
      <c r="DJ302" s="70" t="s">
        <v>378</v>
      </c>
      <c r="DK302" s="71">
        <v>0</v>
      </c>
      <c r="DL302" s="71">
        <v>0</v>
      </c>
      <c r="DM302" s="71">
        <v>0</v>
      </c>
      <c r="DN302" s="71">
        <v>0</v>
      </c>
      <c r="DP302" s="70">
        <v>300</v>
      </c>
      <c r="DQ302" s="70" t="s">
        <v>378</v>
      </c>
      <c r="DR302" s="71">
        <v>0</v>
      </c>
      <c r="DS302" s="71">
        <v>0</v>
      </c>
      <c r="DT302" s="71">
        <v>0</v>
      </c>
      <c r="DU302" s="71">
        <v>0</v>
      </c>
      <c r="DW302" s="70">
        <v>300</v>
      </c>
      <c r="DX302" s="70" t="s">
        <v>378</v>
      </c>
      <c r="DY302" s="71">
        <v>0</v>
      </c>
      <c r="DZ302" s="71">
        <v>0</v>
      </c>
      <c r="EA302" s="71">
        <v>0</v>
      </c>
      <c r="EB302" s="71">
        <v>0</v>
      </c>
    </row>
    <row r="303" spans="1:132" x14ac:dyDescent="0.35">
      <c r="A303" s="70">
        <v>301</v>
      </c>
      <c r="B303" s="70" t="s">
        <v>379</v>
      </c>
      <c r="C303" s="71">
        <v>0</v>
      </c>
      <c r="D303" s="71">
        <v>0</v>
      </c>
      <c r="E303" s="71">
        <v>0</v>
      </c>
      <c r="F303" s="71">
        <v>0</v>
      </c>
      <c r="H303" s="70">
        <v>301</v>
      </c>
      <c r="I303" s="70" t="s">
        <v>379</v>
      </c>
      <c r="J303" s="75">
        <v>0</v>
      </c>
      <c r="K303" s="71">
        <v>0</v>
      </c>
      <c r="L303" s="71">
        <v>0</v>
      </c>
      <c r="M303" s="71">
        <v>0</v>
      </c>
      <c r="O303" s="70">
        <v>301</v>
      </c>
      <c r="P303" s="70" t="s">
        <v>379</v>
      </c>
      <c r="Q303" s="75">
        <v>0</v>
      </c>
      <c r="R303" s="71">
        <v>0</v>
      </c>
      <c r="S303" s="71">
        <v>0</v>
      </c>
      <c r="T303" s="71">
        <v>0</v>
      </c>
      <c r="V303" s="70">
        <v>301</v>
      </c>
      <c r="W303" s="70" t="s">
        <v>379</v>
      </c>
      <c r="X303" s="71">
        <v>0</v>
      </c>
      <c r="Y303" s="71">
        <v>0</v>
      </c>
      <c r="Z303" s="71">
        <v>0</v>
      </c>
      <c r="AA303" s="71">
        <v>0</v>
      </c>
      <c r="AC303" s="70">
        <v>301</v>
      </c>
      <c r="AD303" s="70" t="s">
        <v>379</v>
      </c>
      <c r="AE303" s="71">
        <v>0</v>
      </c>
      <c r="AF303" s="71">
        <v>0</v>
      </c>
      <c r="AG303" s="71">
        <v>0</v>
      </c>
      <c r="AH303" s="71">
        <v>0</v>
      </c>
      <c r="AJ303" s="70">
        <v>301</v>
      </c>
      <c r="AK303" s="70" t="s">
        <v>379</v>
      </c>
      <c r="AL303" s="71">
        <v>0</v>
      </c>
      <c r="AM303" s="71">
        <v>0</v>
      </c>
      <c r="AN303" s="71">
        <v>0</v>
      </c>
      <c r="AO303" s="71">
        <v>0</v>
      </c>
      <c r="AQ303" s="70">
        <v>301</v>
      </c>
      <c r="AR303" s="70" t="s">
        <v>379</v>
      </c>
      <c r="AS303" s="71">
        <v>0</v>
      </c>
      <c r="AT303" s="71">
        <v>0</v>
      </c>
      <c r="AU303" s="71">
        <v>0</v>
      </c>
      <c r="AV303" s="71">
        <v>0</v>
      </c>
      <c r="AX303" s="70">
        <v>301</v>
      </c>
      <c r="AY303" s="70" t="s">
        <v>379</v>
      </c>
      <c r="AZ303" s="71">
        <v>0</v>
      </c>
      <c r="BA303" s="71">
        <v>0</v>
      </c>
      <c r="BB303" s="71">
        <v>0</v>
      </c>
      <c r="BC303" s="71">
        <v>0</v>
      </c>
      <c r="BE303" s="70">
        <v>301</v>
      </c>
      <c r="BF303" s="70" t="s">
        <v>379</v>
      </c>
      <c r="BG303" s="71">
        <v>0</v>
      </c>
      <c r="BH303" s="71">
        <v>0</v>
      </c>
      <c r="BI303" s="71">
        <v>0</v>
      </c>
      <c r="BJ303" s="71">
        <v>0</v>
      </c>
      <c r="BL303" s="70">
        <v>301</v>
      </c>
      <c r="BM303" s="70" t="s">
        <v>379</v>
      </c>
      <c r="BN303" s="71">
        <v>0</v>
      </c>
      <c r="BO303" s="71">
        <v>0</v>
      </c>
      <c r="BP303" s="71">
        <v>0</v>
      </c>
      <c r="BQ303" s="71">
        <v>0</v>
      </c>
      <c r="BS303" s="70">
        <v>301</v>
      </c>
      <c r="BT303" s="70" t="s">
        <v>379</v>
      </c>
      <c r="BU303" s="71">
        <v>0</v>
      </c>
      <c r="BV303" s="71">
        <v>0</v>
      </c>
      <c r="BW303" s="71">
        <v>0</v>
      </c>
      <c r="BX303" s="71">
        <v>0</v>
      </c>
      <c r="BZ303" s="70">
        <v>301</v>
      </c>
      <c r="CA303" s="70" t="s">
        <v>379</v>
      </c>
      <c r="CB303" s="71">
        <v>0</v>
      </c>
      <c r="CC303" s="71">
        <v>0</v>
      </c>
      <c r="CD303" s="71">
        <v>0</v>
      </c>
      <c r="CE303" s="71">
        <v>0</v>
      </c>
      <c r="CG303" s="70">
        <v>301</v>
      </c>
      <c r="CH303" s="70" t="s">
        <v>379</v>
      </c>
      <c r="CI303" s="71">
        <v>0</v>
      </c>
      <c r="CJ303" s="71">
        <v>0</v>
      </c>
      <c r="CK303" s="71">
        <v>0</v>
      </c>
      <c r="CL303" s="71">
        <v>0</v>
      </c>
      <c r="CN303" s="70">
        <v>301</v>
      </c>
      <c r="CO303" s="70" t="s">
        <v>379</v>
      </c>
      <c r="CP303" s="71">
        <v>0</v>
      </c>
      <c r="CQ303" s="71">
        <v>0</v>
      </c>
      <c r="CR303" s="71">
        <v>0</v>
      </c>
      <c r="CS303" s="71">
        <v>0</v>
      </c>
      <c r="CU303" s="70">
        <v>301</v>
      </c>
      <c r="CV303" s="70" t="s">
        <v>379</v>
      </c>
      <c r="CW303" s="71">
        <v>0</v>
      </c>
      <c r="CX303" s="71">
        <v>0</v>
      </c>
      <c r="CY303" s="71">
        <v>0</v>
      </c>
      <c r="CZ303" s="71">
        <v>0</v>
      </c>
      <c r="DB303" s="70">
        <v>301</v>
      </c>
      <c r="DC303" s="70" t="s">
        <v>379</v>
      </c>
      <c r="DD303" s="71">
        <v>0</v>
      </c>
      <c r="DE303" s="71">
        <v>0</v>
      </c>
      <c r="DF303" s="71">
        <v>0</v>
      </c>
      <c r="DG303" s="71">
        <v>0</v>
      </c>
      <c r="DI303" s="70">
        <v>301</v>
      </c>
      <c r="DJ303" s="70" t="s">
        <v>379</v>
      </c>
      <c r="DK303" s="71">
        <v>0</v>
      </c>
      <c r="DL303" s="71">
        <v>0</v>
      </c>
      <c r="DM303" s="71">
        <v>0</v>
      </c>
      <c r="DN303" s="71">
        <v>0</v>
      </c>
      <c r="DP303" s="70">
        <v>301</v>
      </c>
      <c r="DQ303" s="70" t="s">
        <v>379</v>
      </c>
      <c r="DR303" s="71">
        <v>0</v>
      </c>
      <c r="DS303" s="71">
        <v>0</v>
      </c>
      <c r="DT303" s="71">
        <v>0</v>
      </c>
      <c r="DU303" s="71">
        <v>0</v>
      </c>
      <c r="DW303" s="70">
        <v>301</v>
      </c>
      <c r="DX303" s="70" t="s">
        <v>379</v>
      </c>
      <c r="DY303" s="71">
        <v>0</v>
      </c>
      <c r="DZ303" s="71">
        <v>0</v>
      </c>
      <c r="EA303" s="71">
        <v>0</v>
      </c>
      <c r="EB303" s="71">
        <v>0</v>
      </c>
    </row>
    <row r="304" spans="1:132" x14ac:dyDescent="0.35">
      <c r="A304" s="70">
        <v>302</v>
      </c>
      <c r="B304" s="70" t="s">
        <v>380</v>
      </c>
      <c r="C304" s="71">
        <v>0</v>
      </c>
      <c r="D304" s="71">
        <v>0</v>
      </c>
      <c r="E304" s="71">
        <v>0</v>
      </c>
      <c r="F304" s="71">
        <v>0</v>
      </c>
      <c r="H304" s="70">
        <v>302</v>
      </c>
      <c r="I304" s="70" t="s">
        <v>380</v>
      </c>
      <c r="J304" s="75">
        <v>0</v>
      </c>
      <c r="K304" s="71">
        <v>0</v>
      </c>
      <c r="L304" s="71">
        <v>0</v>
      </c>
      <c r="M304" s="71">
        <v>0</v>
      </c>
      <c r="O304" s="70">
        <v>302</v>
      </c>
      <c r="P304" s="70" t="s">
        <v>380</v>
      </c>
      <c r="Q304" s="75">
        <v>0</v>
      </c>
      <c r="R304" s="71">
        <v>0</v>
      </c>
      <c r="S304" s="71">
        <v>0</v>
      </c>
      <c r="T304" s="71">
        <v>0</v>
      </c>
      <c r="V304" s="70">
        <v>302</v>
      </c>
      <c r="W304" s="70" t="s">
        <v>380</v>
      </c>
      <c r="X304" s="71">
        <v>0</v>
      </c>
      <c r="Y304" s="71">
        <v>0</v>
      </c>
      <c r="Z304" s="71">
        <v>0</v>
      </c>
      <c r="AA304" s="71">
        <v>0</v>
      </c>
      <c r="AC304" s="70">
        <v>302</v>
      </c>
      <c r="AD304" s="70" t="s">
        <v>380</v>
      </c>
      <c r="AE304" s="71">
        <v>0</v>
      </c>
      <c r="AF304" s="71">
        <v>0</v>
      </c>
      <c r="AG304" s="71">
        <v>0</v>
      </c>
      <c r="AH304" s="71">
        <v>0</v>
      </c>
      <c r="AJ304" s="70">
        <v>302</v>
      </c>
      <c r="AK304" s="70" t="s">
        <v>380</v>
      </c>
      <c r="AL304" s="71">
        <v>0</v>
      </c>
      <c r="AM304" s="71">
        <v>0</v>
      </c>
      <c r="AN304" s="71">
        <v>0</v>
      </c>
      <c r="AO304" s="71">
        <v>0</v>
      </c>
      <c r="AQ304" s="70">
        <v>302</v>
      </c>
      <c r="AR304" s="70" t="s">
        <v>380</v>
      </c>
      <c r="AS304" s="71">
        <v>0</v>
      </c>
      <c r="AT304" s="71">
        <v>0</v>
      </c>
      <c r="AU304" s="71">
        <v>0</v>
      </c>
      <c r="AV304" s="71">
        <v>0</v>
      </c>
      <c r="AX304" s="70">
        <v>302</v>
      </c>
      <c r="AY304" s="70" t="s">
        <v>380</v>
      </c>
      <c r="AZ304" s="71">
        <v>0</v>
      </c>
      <c r="BA304" s="71">
        <v>0</v>
      </c>
      <c r="BB304" s="71">
        <v>0</v>
      </c>
      <c r="BC304" s="71">
        <v>0</v>
      </c>
      <c r="BE304" s="70">
        <v>302</v>
      </c>
      <c r="BF304" s="70" t="s">
        <v>380</v>
      </c>
      <c r="BG304" s="71">
        <v>0</v>
      </c>
      <c r="BH304" s="71">
        <v>0</v>
      </c>
      <c r="BI304" s="71">
        <v>0</v>
      </c>
      <c r="BJ304" s="71">
        <v>0</v>
      </c>
      <c r="BL304" s="70">
        <v>302</v>
      </c>
      <c r="BM304" s="70" t="s">
        <v>380</v>
      </c>
      <c r="BN304" s="71">
        <v>0</v>
      </c>
      <c r="BO304" s="71">
        <v>0</v>
      </c>
      <c r="BP304" s="71">
        <v>0</v>
      </c>
      <c r="BQ304" s="71">
        <v>0</v>
      </c>
      <c r="BS304" s="70">
        <v>302</v>
      </c>
      <c r="BT304" s="70" t="s">
        <v>380</v>
      </c>
      <c r="BU304" s="71">
        <v>0</v>
      </c>
      <c r="BV304" s="71">
        <v>0</v>
      </c>
      <c r="BW304" s="71">
        <v>0</v>
      </c>
      <c r="BX304" s="71">
        <v>0</v>
      </c>
      <c r="BZ304" s="70">
        <v>302</v>
      </c>
      <c r="CA304" s="70" t="s">
        <v>380</v>
      </c>
      <c r="CB304" s="71">
        <v>0</v>
      </c>
      <c r="CC304" s="71">
        <v>0</v>
      </c>
      <c r="CD304" s="71">
        <v>0</v>
      </c>
      <c r="CE304" s="71">
        <v>0</v>
      </c>
      <c r="CG304" s="70">
        <v>302</v>
      </c>
      <c r="CH304" s="70" t="s">
        <v>380</v>
      </c>
      <c r="CI304" s="71">
        <v>0</v>
      </c>
      <c r="CJ304" s="71">
        <v>0</v>
      </c>
      <c r="CK304" s="71">
        <v>0</v>
      </c>
      <c r="CL304" s="71">
        <v>0</v>
      </c>
      <c r="CN304" s="70">
        <v>302</v>
      </c>
      <c r="CO304" s="70" t="s">
        <v>380</v>
      </c>
      <c r="CP304" s="71">
        <v>0</v>
      </c>
      <c r="CQ304" s="71">
        <v>0</v>
      </c>
      <c r="CR304" s="71">
        <v>0</v>
      </c>
      <c r="CS304" s="71">
        <v>0</v>
      </c>
      <c r="CU304" s="70">
        <v>302</v>
      </c>
      <c r="CV304" s="70" t="s">
        <v>380</v>
      </c>
      <c r="CW304" s="71">
        <v>0</v>
      </c>
      <c r="CX304" s="71">
        <v>0</v>
      </c>
      <c r="CY304" s="71">
        <v>0</v>
      </c>
      <c r="CZ304" s="71">
        <v>0</v>
      </c>
      <c r="DB304" s="70">
        <v>302</v>
      </c>
      <c r="DC304" s="70" t="s">
        <v>380</v>
      </c>
      <c r="DD304" s="71">
        <v>0</v>
      </c>
      <c r="DE304" s="71">
        <v>0</v>
      </c>
      <c r="DF304" s="71">
        <v>0</v>
      </c>
      <c r="DG304" s="71">
        <v>0</v>
      </c>
      <c r="DI304" s="70">
        <v>302</v>
      </c>
      <c r="DJ304" s="70" t="s">
        <v>380</v>
      </c>
      <c r="DK304" s="71">
        <v>0</v>
      </c>
      <c r="DL304" s="71">
        <v>0</v>
      </c>
      <c r="DM304" s="71">
        <v>0</v>
      </c>
      <c r="DN304" s="71">
        <v>0</v>
      </c>
      <c r="DP304" s="70">
        <v>302</v>
      </c>
      <c r="DQ304" s="70" t="s">
        <v>380</v>
      </c>
      <c r="DR304" s="71">
        <v>0</v>
      </c>
      <c r="DS304" s="71">
        <v>0</v>
      </c>
      <c r="DT304" s="71">
        <v>0</v>
      </c>
      <c r="DU304" s="71">
        <v>0</v>
      </c>
      <c r="DW304" s="70">
        <v>302</v>
      </c>
      <c r="DX304" s="70" t="s">
        <v>380</v>
      </c>
      <c r="DY304" s="71">
        <v>0</v>
      </c>
      <c r="DZ304" s="71">
        <v>0</v>
      </c>
      <c r="EA304" s="71">
        <v>0</v>
      </c>
      <c r="EB304" s="71">
        <v>0</v>
      </c>
    </row>
    <row r="305" spans="1:132" x14ac:dyDescent="0.35">
      <c r="A305" s="70">
        <v>303</v>
      </c>
      <c r="B305" s="70" t="s">
        <v>381</v>
      </c>
      <c r="C305" s="71">
        <v>0</v>
      </c>
      <c r="D305" s="71">
        <v>1.3106764869195099E-2</v>
      </c>
      <c r="E305" s="71">
        <v>7.6144567853932102E-2</v>
      </c>
      <c r="F305" s="71">
        <v>8.92513327231272E-2</v>
      </c>
      <c r="H305" s="70">
        <v>303</v>
      </c>
      <c r="I305" s="70" t="s">
        <v>381</v>
      </c>
      <c r="J305" s="75">
        <v>0</v>
      </c>
      <c r="K305" s="71">
        <v>0.181032120187609</v>
      </c>
      <c r="L305" s="71">
        <v>1.36806725874423</v>
      </c>
      <c r="M305" s="71">
        <v>1.5490993789318399</v>
      </c>
      <c r="O305" s="70">
        <v>303</v>
      </c>
      <c r="P305" s="70" t="s">
        <v>381</v>
      </c>
      <c r="Q305" s="75">
        <v>0</v>
      </c>
      <c r="R305" s="71">
        <v>1.1848455810012199</v>
      </c>
      <c r="S305" s="71">
        <v>2.5521659003146699</v>
      </c>
      <c r="T305" s="71">
        <v>3.7370114813158901</v>
      </c>
      <c r="V305" s="70">
        <v>303</v>
      </c>
      <c r="W305" s="70" t="s">
        <v>381</v>
      </c>
      <c r="X305" s="71">
        <v>0</v>
      </c>
      <c r="Y305" s="71">
        <v>0.14419019385013301</v>
      </c>
      <c r="Z305" s="71">
        <v>0.87306177516429795</v>
      </c>
      <c r="AA305" s="71">
        <v>1.0172519690144299</v>
      </c>
      <c r="AC305" s="70">
        <v>303</v>
      </c>
      <c r="AD305" s="70" t="s">
        <v>381</v>
      </c>
      <c r="AE305" s="71">
        <v>0</v>
      </c>
      <c r="AF305" s="71">
        <v>0.12932604719537999</v>
      </c>
      <c r="AG305" s="71">
        <v>0.46558237987571999</v>
      </c>
      <c r="AH305" s="71">
        <v>0.59490842707110003</v>
      </c>
      <c r="AJ305" s="70">
        <v>303</v>
      </c>
      <c r="AK305" s="70" t="s">
        <v>381</v>
      </c>
      <c r="AL305" s="71">
        <v>0</v>
      </c>
      <c r="AM305" s="71">
        <v>4.5622973251178598E-4</v>
      </c>
      <c r="AN305" s="71">
        <v>8.3581085151174794E-3</v>
      </c>
      <c r="AO305" s="71">
        <v>8.8143382476292692E-3</v>
      </c>
      <c r="AQ305" s="70">
        <v>303</v>
      </c>
      <c r="AR305" s="70" t="s">
        <v>381</v>
      </c>
      <c r="AS305" s="71">
        <v>0</v>
      </c>
      <c r="AT305" s="71">
        <v>3.6510564847408102E-3</v>
      </c>
      <c r="AU305" s="71">
        <v>1.3659380695106201E-2</v>
      </c>
      <c r="AV305" s="71">
        <v>1.7310437179847E-2</v>
      </c>
      <c r="AX305" s="70">
        <v>303</v>
      </c>
      <c r="AY305" s="70" t="s">
        <v>381</v>
      </c>
      <c r="AZ305" s="71">
        <v>0</v>
      </c>
      <c r="BA305" s="71">
        <v>4.5622973251178598E-4</v>
      </c>
      <c r="BB305" s="71">
        <v>8.3581085151174794E-3</v>
      </c>
      <c r="BC305" s="71">
        <v>8.8143382476292692E-3</v>
      </c>
      <c r="BE305" s="70">
        <v>303</v>
      </c>
      <c r="BF305" s="70" t="s">
        <v>381</v>
      </c>
      <c r="BG305" s="71">
        <v>0</v>
      </c>
      <c r="BH305" s="71">
        <v>3.6510564847408102E-3</v>
      </c>
      <c r="BI305" s="71">
        <v>1.3659380695106201E-2</v>
      </c>
      <c r="BJ305" s="71">
        <v>1.7310437179847E-2</v>
      </c>
      <c r="BL305" s="70">
        <v>303</v>
      </c>
      <c r="BM305" s="70" t="s">
        <v>381</v>
      </c>
      <c r="BN305" s="71">
        <v>0</v>
      </c>
      <c r="BO305" s="71">
        <v>9.2902979939066797E-4</v>
      </c>
      <c r="BP305" s="71">
        <v>1.7019784822736101E-2</v>
      </c>
      <c r="BQ305" s="71">
        <v>1.7948814622126701E-2</v>
      </c>
      <c r="BS305" s="70">
        <v>303</v>
      </c>
      <c r="BT305" s="70" t="s">
        <v>381</v>
      </c>
      <c r="BU305" s="71">
        <v>0</v>
      </c>
      <c r="BV305" s="71">
        <v>4.9188162973991603E-3</v>
      </c>
      <c r="BW305" s="71">
        <v>2.2090089334529401E-2</v>
      </c>
      <c r="BX305" s="71">
        <v>2.7008905631928499E-2</v>
      </c>
      <c r="BZ305" s="70">
        <v>303</v>
      </c>
      <c r="CA305" s="70" t="s">
        <v>381</v>
      </c>
      <c r="CB305" s="71">
        <v>0</v>
      </c>
      <c r="CC305" s="71">
        <v>5.5935592961141702E-3</v>
      </c>
      <c r="CD305" s="71">
        <v>3.4064732153586602E-2</v>
      </c>
      <c r="CE305" s="71">
        <v>3.9658291449700803E-2</v>
      </c>
      <c r="CG305" s="70">
        <v>303</v>
      </c>
      <c r="CH305" s="70" t="s">
        <v>381</v>
      </c>
      <c r="CI305" s="71">
        <v>0</v>
      </c>
      <c r="CJ305" s="71">
        <v>1.0883967735592401E-2</v>
      </c>
      <c r="CK305" s="71">
        <v>6.9987667731978301E-2</v>
      </c>
      <c r="CL305" s="71">
        <v>8.0871635467570702E-2</v>
      </c>
      <c r="CN305" s="70">
        <v>303</v>
      </c>
      <c r="CO305" s="70" t="s">
        <v>381</v>
      </c>
      <c r="CP305" s="71">
        <v>0</v>
      </c>
      <c r="CQ305" s="71">
        <v>3.8482105644757701E-4</v>
      </c>
      <c r="CR305" s="71">
        <v>7.0499047288810901E-3</v>
      </c>
      <c r="CS305" s="71">
        <v>7.4347257853286698E-3</v>
      </c>
      <c r="CU305" s="70">
        <v>303</v>
      </c>
      <c r="CV305" s="70" t="s">
        <v>381</v>
      </c>
      <c r="CW305" s="71">
        <v>0</v>
      </c>
      <c r="CX305" s="71">
        <v>2.9904760946970698E-3</v>
      </c>
      <c r="CY305" s="71">
        <v>1.17024177370022E-2</v>
      </c>
      <c r="CZ305" s="71">
        <v>1.46928938316993E-2</v>
      </c>
      <c r="DB305" s="70">
        <v>303</v>
      </c>
      <c r="DC305" s="70" t="s">
        <v>381</v>
      </c>
      <c r="DD305" s="71">
        <v>0</v>
      </c>
      <c r="DE305" s="71">
        <v>5.3039254955406E-3</v>
      </c>
      <c r="DF305" s="71">
        <v>3.2294789797302E-2</v>
      </c>
      <c r="DG305" s="71">
        <v>3.7598715292842602E-2</v>
      </c>
      <c r="DI305" s="70">
        <v>303</v>
      </c>
      <c r="DJ305" s="70" t="s">
        <v>381</v>
      </c>
      <c r="DK305" s="71">
        <v>0</v>
      </c>
      <c r="DL305" s="71">
        <v>1.12455850086785E-2</v>
      </c>
      <c r="DM305" s="71">
        <v>4.2713288343279102E-2</v>
      </c>
      <c r="DN305" s="71">
        <v>5.3958873351957599E-2</v>
      </c>
      <c r="DP305" s="70">
        <v>303</v>
      </c>
      <c r="DQ305" s="70" t="s">
        <v>381</v>
      </c>
      <c r="DR305" s="71">
        <v>0</v>
      </c>
      <c r="DS305" s="71">
        <v>1.04861821369798E-3</v>
      </c>
      <c r="DT305" s="71">
        <v>1.9210639282019999E-2</v>
      </c>
      <c r="DU305" s="71">
        <v>2.0259257495718001E-2</v>
      </c>
      <c r="DW305" s="70">
        <v>303</v>
      </c>
      <c r="DX305" s="70" t="s">
        <v>381</v>
      </c>
      <c r="DY305" s="71">
        <v>0</v>
      </c>
      <c r="DZ305" s="71">
        <v>1.40721327800772E-2</v>
      </c>
      <c r="EA305" s="71">
        <v>3.3502406650825101E-2</v>
      </c>
      <c r="EB305" s="71">
        <v>4.7574539430902299E-2</v>
      </c>
    </row>
    <row r="306" spans="1:132" x14ac:dyDescent="0.35">
      <c r="A306" s="70">
        <v>304</v>
      </c>
      <c r="B306" s="70" t="s">
        <v>382</v>
      </c>
      <c r="C306" s="71">
        <v>0</v>
      </c>
      <c r="D306" s="71">
        <v>1.3336632301193301</v>
      </c>
      <c r="E306" s="71">
        <v>1.66949386756552</v>
      </c>
      <c r="F306" s="71">
        <v>3.0031570976848498</v>
      </c>
      <c r="H306" s="70">
        <v>304</v>
      </c>
      <c r="I306" s="70" t="s">
        <v>382</v>
      </c>
      <c r="J306" s="75">
        <v>0</v>
      </c>
      <c r="K306" s="71">
        <v>24.1327236437563</v>
      </c>
      <c r="L306" s="71">
        <v>30.062005697493898</v>
      </c>
      <c r="M306" s="71">
        <v>54.194729341250202</v>
      </c>
      <c r="O306" s="70">
        <v>304</v>
      </c>
      <c r="P306" s="70" t="s">
        <v>382</v>
      </c>
      <c r="Q306" s="75">
        <v>0</v>
      </c>
      <c r="R306" s="71">
        <v>608.35865750668302</v>
      </c>
      <c r="S306" s="71">
        <v>56.360707084240097</v>
      </c>
      <c r="T306" s="71">
        <v>664.71936459092296</v>
      </c>
      <c r="V306" s="70">
        <v>304</v>
      </c>
      <c r="W306" s="70" t="s">
        <v>382</v>
      </c>
      <c r="X306" s="71">
        <v>0</v>
      </c>
      <c r="Y306" s="71">
        <v>15.3308794573922</v>
      </c>
      <c r="Z306" s="71">
        <v>19.1530090268861</v>
      </c>
      <c r="AA306" s="71">
        <v>34.483888484278303</v>
      </c>
      <c r="AC306" s="70">
        <v>304</v>
      </c>
      <c r="AD306" s="70" t="s">
        <v>382</v>
      </c>
      <c r="AE306" s="71">
        <v>0</v>
      </c>
      <c r="AF306" s="71">
        <v>67.544640378477993</v>
      </c>
      <c r="AG306" s="71">
        <v>10.2921970573538</v>
      </c>
      <c r="AH306" s="71">
        <v>77.836837435831796</v>
      </c>
      <c r="AJ306" s="70">
        <v>304</v>
      </c>
      <c r="AK306" s="70" t="s">
        <v>382</v>
      </c>
      <c r="AL306" s="71">
        <v>0</v>
      </c>
      <c r="AM306" s="71">
        <v>0.153528917702204</v>
      </c>
      <c r="AN306" s="71">
        <v>0.18393943152568901</v>
      </c>
      <c r="AO306" s="71">
        <v>0.33746834922789198</v>
      </c>
      <c r="AQ306" s="70">
        <v>304</v>
      </c>
      <c r="AR306" s="70" t="s">
        <v>382</v>
      </c>
      <c r="AS306" s="71">
        <v>0</v>
      </c>
      <c r="AT306" s="71">
        <v>0.57145260548907895</v>
      </c>
      <c r="AU306" s="71">
        <v>0.30059738794702801</v>
      </c>
      <c r="AV306" s="71">
        <v>0.87204999343610801</v>
      </c>
      <c r="AX306" s="70">
        <v>304</v>
      </c>
      <c r="AY306" s="70" t="s">
        <v>382</v>
      </c>
      <c r="AZ306" s="71">
        <v>0</v>
      </c>
      <c r="BA306" s="71">
        <v>0.153528917702204</v>
      </c>
      <c r="BB306" s="71">
        <v>0.18393943152568901</v>
      </c>
      <c r="BC306" s="71">
        <v>0.33746834922789198</v>
      </c>
      <c r="BE306" s="70">
        <v>304</v>
      </c>
      <c r="BF306" s="70" t="s">
        <v>382</v>
      </c>
      <c r="BG306" s="71">
        <v>0</v>
      </c>
      <c r="BH306" s="71">
        <v>0.57145260548907895</v>
      </c>
      <c r="BI306" s="71">
        <v>0.30059738794702801</v>
      </c>
      <c r="BJ306" s="71">
        <v>0.87204999343610801</v>
      </c>
      <c r="BL306" s="70">
        <v>304</v>
      </c>
      <c r="BM306" s="70" t="s">
        <v>382</v>
      </c>
      <c r="BN306" s="71">
        <v>0</v>
      </c>
      <c r="BO306" s="71">
        <v>0.31263402941381002</v>
      </c>
      <c r="BP306" s="71">
        <v>0.37455957162092601</v>
      </c>
      <c r="BQ306" s="71">
        <v>0.68719360103473703</v>
      </c>
      <c r="BS306" s="70">
        <v>304</v>
      </c>
      <c r="BT306" s="70" t="s">
        <v>382</v>
      </c>
      <c r="BU306" s="71">
        <v>0</v>
      </c>
      <c r="BV306" s="71">
        <v>1.15949746252593</v>
      </c>
      <c r="BW306" s="71">
        <v>0.48688879863801698</v>
      </c>
      <c r="BX306" s="71">
        <v>1.6463862611639499</v>
      </c>
      <c r="BZ306" s="70">
        <v>304</v>
      </c>
      <c r="CA306" s="70" t="s">
        <v>382</v>
      </c>
      <c r="CB306" s="71">
        <v>0</v>
      </c>
      <c r="CC306" s="71">
        <v>0.59072197623017597</v>
      </c>
      <c r="CD306" s="71">
        <v>0.74807660885447302</v>
      </c>
      <c r="CE306" s="71">
        <v>1.33879858508465</v>
      </c>
      <c r="CG306" s="70">
        <v>304</v>
      </c>
      <c r="CH306" s="70" t="s">
        <v>382</v>
      </c>
      <c r="CI306" s="71">
        <v>0</v>
      </c>
      <c r="CJ306" s="71">
        <v>2.76554337865511</v>
      </c>
      <c r="CK306" s="71">
        <v>1.54691380488772</v>
      </c>
      <c r="CL306" s="71">
        <v>4.31245718354283</v>
      </c>
      <c r="CN306" s="70">
        <v>304</v>
      </c>
      <c r="CO306" s="70" t="s">
        <v>382</v>
      </c>
      <c r="CP306" s="71">
        <v>0</v>
      </c>
      <c r="CQ306" s="71">
        <v>0.129498706671619</v>
      </c>
      <c r="CR306" s="71">
        <v>0.155149393645127</v>
      </c>
      <c r="CS306" s="71">
        <v>0.28464810031674698</v>
      </c>
      <c r="CU306" s="70">
        <v>304</v>
      </c>
      <c r="CV306" s="70" t="s">
        <v>382</v>
      </c>
      <c r="CW306" s="71">
        <v>0</v>
      </c>
      <c r="CX306" s="71">
        <v>0.46826708187024901</v>
      </c>
      <c r="CY306" s="71">
        <v>0.25763657293508202</v>
      </c>
      <c r="CZ306" s="71">
        <v>0.72590365480533103</v>
      </c>
      <c r="DB306" s="70">
        <v>304</v>
      </c>
      <c r="DC306" s="70" t="s">
        <v>382</v>
      </c>
      <c r="DD306" s="71">
        <v>0</v>
      </c>
      <c r="DE306" s="71">
        <v>2.33488316305721</v>
      </c>
      <c r="DF306" s="71">
        <v>0.70703103545637402</v>
      </c>
      <c r="DG306" s="71">
        <v>3.0419141985135898</v>
      </c>
      <c r="DI306" s="70">
        <v>304</v>
      </c>
      <c r="DJ306" s="70" t="s">
        <v>382</v>
      </c>
      <c r="DK306" s="71">
        <v>0</v>
      </c>
      <c r="DL306" s="71">
        <v>1.69566074049848</v>
      </c>
      <c r="DM306" s="71">
        <v>0.93993248543023999</v>
      </c>
      <c r="DN306" s="71">
        <v>2.6355932259287198</v>
      </c>
      <c r="DP306" s="70">
        <v>304</v>
      </c>
      <c r="DQ306" s="70" t="s">
        <v>382</v>
      </c>
      <c r="DR306" s="71">
        <v>0</v>
      </c>
      <c r="DS306" s="71">
        <v>0.35287752629693098</v>
      </c>
      <c r="DT306" s="71">
        <v>0.42277437082667002</v>
      </c>
      <c r="DU306" s="71">
        <v>0.77565189712360105</v>
      </c>
      <c r="DW306" s="70">
        <v>304</v>
      </c>
      <c r="DX306" s="70" t="s">
        <v>382</v>
      </c>
      <c r="DY306" s="71">
        <v>0</v>
      </c>
      <c r="DZ306" s="71">
        <v>13.652765687844299</v>
      </c>
      <c r="EA306" s="71">
        <v>0.73813309141894401</v>
      </c>
      <c r="EB306" s="71">
        <v>14.3908987792632</v>
      </c>
    </row>
    <row r="307" spans="1:132" x14ac:dyDescent="0.35">
      <c r="A307" s="70">
        <v>305</v>
      </c>
      <c r="B307" s="70" t="s">
        <v>383</v>
      </c>
      <c r="C307" s="71">
        <v>0</v>
      </c>
      <c r="D307" s="71">
        <v>0</v>
      </c>
      <c r="E307" s="71">
        <v>0</v>
      </c>
      <c r="F307" s="71">
        <v>0</v>
      </c>
      <c r="H307" s="70">
        <v>305</v>
      </c>
      <c r="I307" s="70" t="s">
        <v>383</v>
      </c>
      <c r="J307" s="75">
        <v>0</v>
      </c>
      <c r="K307" s="71">
        <v>0</v>
      </c>
      <c r="L307" s="71">
        <v>0</v>
      </c>
      <c r="M307" s="71">
        <v>0</v>
      </c>
      <c r="O307" s="70">
        <v>305</v>
      </c>
      <c r="P307" s="70" t="s">
        <v>383</v>
      </c>
      <c r="Q307" s="75">
        <v>0</v>
      </c>
      <c r="R307" s="71">
        <v>0</v>
      </c>
      <c r="S307" s="71">
        <v>0</v>
      </c>
      <c r="T307" s="71">
        <v>0</v>
      </c>
      <c r="V307" s="70">
        <v>305</v>
      </c>
      <c r="W307" s="70" t="s">
        <v>383</v>
      </c>
      <c r="X307" s="71">
        <v>0</v>
      </c>
      <c r="Y307" s="71">
        <v>0</v>
      </c>
      <c r="Z307" s="71">
        <v>0</v>
      </c>
      <c r="AA307" s="71">
        <v>0</v>
      </c>
      <c r="AC307" s="70">
        <v>305</v>
      </c>
      <c r="AD307" s="70" t="s">
        <v>383</v>
      </c>
      <c r="AE307" s="71">
        <v>0</v>
      </c>
      <c r="AF307" s="71">
        <v>0</v>
      </c>
      <c r="AG307" s="71">
        <v>0</v>
      </c>
      <c r="AH307" s="71">
        <v>0</v>
      </c>
      <c r="AJ307" s="70">
        <v>305</v>
      </c>
      <c r="AK307" s="70" t="s">
        <v>383</v>
      </c>
      <c r="AL307" s="71">
        <v>0</v>
      </c>
      <c r="AM307" s="71">
        <v>0</v>
      </c>
      <c r="AN307" s="71">
        <v>0</v>
      </c>
      <c r="AO307" s="71">
        <v>0</v>
      </c>
      <c r="AQ307" s="70">
        <v>305</v>
      </c>
      <c r="AR307" s="70" t="s">
        <v>383</v>
      </c>
      <c r="AS307" s="71">
        <v>0</v>
      </c>
      <c r="AT307" s="71">
        <v>0</v>
      </c>
      <c r="AU307" s="71">
        <v>0</v>
      </c>
      <c r="AV307" s="71">
        <v>0</v>
      </c>
      <c r="AX307" s="70">
        <v>305</v>
      </c>
      <c r="AY307" s="70" t="s">
        <v>383</v>
      </c>
      <c r="AZ307" s="71">
        <v>0</v>
      </c>
      <c r="BA307" s="71">
        <v>0</v>
      </c>
      <c r="BB307" s="71">
        <v>0</v>
      </c>
      <c r="BC307" s="71">
        <v>0</v>
      </c>
      <c r="BE307" s="70">
        <v>305</v>
      </c>
      <c r="BF307" s="70" t="s">
        <v>383</v>
      </c>
      <c r="BG307" s="71">
        <v>0</v>
      </c>
      <c r="BH307" s="71">
        <v>0</v>
      </c>
      <c r="BI307" s="71">
        <v>0</v>
      </c>
      <c r="BJ307" s="71">
        <v>0</v>
      </c>
      <c r="BL307" s="70">
        <v>305</v>
      </c>
      <c r="BM307" s="70" t="s">
        <v>383</v>
      </c>
      <c r="BN307" s="71">
        <v>0</v>
      </c>
      <c r="BO307" s="71">
        <v>0</v>
      </c>
      <c r="BP307" s="71">
        <v>0</v>
      </c>
      <c r="BQ307" s="71">
        <v>0</v>
      </c>
      <c r="BS307" s="70">
        <v>305</v>
      </c>
      <c r="BT307" s="70" t="s">
        <v>383</v>
      </c>
      <c r="BU307" s="71">
        <v>0</v>
      </c>
      <c r="BV307" s="71">
        <v>0</v>
      </c>
      <c r="BW307" s="71">
        <v>0</v>
      </c>
      <c r="BX307" s="71">
        <v>0</v>
      </c>
      <c r="BZ307" s="70">
        <v>305</v>
      </c>
      <c r="CA307" s="70" t="s">
        <v>383</v>
      </c>
      <c r="CB307" s="71">
        <v>0</v>
      </c>
      <c r="CC307" s="71">
        <v>0</v>
      </c>
      <c r="CD307" s="71">
        <v>0</v>
      </c>
      <c r="CE307" s="71">
        <v>0</v>
      </c>
      <c r="CG307" s="70">
        <v>305</v>
      </c>
      <c r="CH307" s="70" t="s">
        <v>383</v>
      </c>
      <c r="CI307" s="71">
        <v>0</v>
      </c>
      <c r="CJ307" s="71">
        <v>0</v>
      </c>
      <c r="CK307" s="71">
        <v>0</v>
      </c>
      <c r="CL307" s="71">
        <v>0</v>
      </c>
      <c r="CN307" s="70">
        <v>305</v>
      </c>
      <c r="CO307" s="70" t="s">
        <v>383</v>
      </c>
      <c r="CP307" s="71">
        <v>0</v>
      </c>
      <c r="CQ307" s="71">
        <v>0</v>
      </c>
      <c r="CR307" s="71">
        <v>0</v>
      </c>
      <c r="CS307" s="71">
        <v>0</v>
      </c>
      <c r="CU307" s="70">
        <v>305</v>
      </c>
      <c r="CV307" s="70" t="s">
        <v>383</v>
      </c>
      <c r="CW307" s="71">
        <v>0</v>
      </c>
      <c r="CX307" s="71">
        <v>0</v>
      </c>
      <c r="CY307" s="71">
        <v>0</v>
      </c>
      <c r="CZ307" s="71">
        <v>0</v>
      </c>
      <c r="DB307" s="70">
        <v>305</v>
      </c>
      <c r="DC307" s="70" t="s">
        <v>383</v>
      </c>
      <c r="DD307" s="71">
        <v>0</v>
      </c>
      <c r="DE307" s="71">
        <v>0</v>
      </c>
      <c r="DF307" s="71">
        <v>0</v>
      </c>
      <c r="DG307" s="71">
        <v>0</v>
      </c>
      <c r="DI307" s="70">
        <v>305</v>
      </c>
      <c r="DJ307" s="70" t="s">
        <v>383</v>
      </c>
      <c r="DK307" s="71">
        <v>0</v>
      </c>
      <c r="DL307" s="71">
        <v>0</v>
      </c>
      <c r="DM307" s="71">
        <v>0</v>
      </c>
      <c r="DN307" s="71">
        <v>0</v>
      </c>
      <c r="DP307" s="70">
        <v>305</v>
      </c>
      <c r="DQ307" s="70" t="s">
        <v>383</v>
      </c>
      <c r="DR307" s="71">
        <v>0</v>
      </c>
      <c r="DS307" s="71">
        <v>0</v>
      </c>
      <c r="DT307" s="71">
        <v>0</v>
      </c>
      <c r="DU307" s="71">
        <v>0</v>
      </c>
      <c r="DW307" s="70">
        <v>305</v>
      </c>
      <c r="DX307" s="70" t="s">
        <v>383</v>
      </c>
      <c r="DY307" s="71">
        <v>0</v>
      </c>
      <c r="DZ307" s="71">
        <v>0</v>
      </c>
      <c r="EA307" s="71">
        <v>0</v>
      </c>
      <c r="EB307" s="71">
        <v>0</v>
      </c>
    </row>
    <row r="308" spans="1:132" x14ac:dyDescent="0.35">
      <c r="A308" s="70">
        <v>306</v>
      </c>
      <c r="B308" s="70" t="s">
        <v>384</v>
      </c>
      <c r="C308" s="71">
        <v>0</v>
      </c>
      <c r="D308" s="71">
        <v>0</v>
      </c>
      <c r="E308" s="71">
        <v>0</v>
      </c>
      <c r="F308" s="71">
        <v>0</v>
      </c>
      <c r="H308" s="70">
        <v>306</v>
      </c>
      <c r="I308" s="70" t="s">
        <v>384</v>
      </c>
      <c r="J308" s="75">
        <v>0</v>
      </c>
      <c r="K308" s="71">
        <v>0</v>
      </c>
      <c r="L308" s="71">
        <v>0</v>
      </c>
      <c r="M308" s="71">
        <v>0</v>
      </c>
      <c r="O308" s="70">
        <v>306</v>
      </c>
      <c r="P308" s="70" t="s">
        <v>384</v>
      </c>
      <c r="Q308" s="75">
        <v>0</v>
      </c>
      <c r="R308" s="71">
        <v>0</v>
      </c>
      <c r="S308" s="71">
        <v>0</v>
      </c>
      <c r="T308" s="71">
        <v>0</v>
      </c>
      <c r="V308" s="70">
        <v>306</v>
      </c>
      <c r="W308" s="70" t="s">
        <v>384</v>
      </c>
      <c r="X308" s="71">
        <v>0</v>
      </c>
      <c r="Y308" s="71">
        <v>0</v>
      </c>
      <c r="Z308" s="71">
        <v>0</v>
      </c>
      <c r="AA308" s="71">
        <v>0</v>
      </c>
      <c r="AC308" s="70">
        <v>306</v>
      </c>
      <c r="AD308" s="70" t="s">
        <v>384</v>
      </c>
      <c r="AE308" s="71">
        <v>0</v>
      </c>
      <c r="AF308" s="71">
        <v>0</v>
      </c>
      <c r="AG308" s="71">
        <v>0</v>
      </c>
      <c r="AH308" s="71">
        <v>0</v>
      </c>
      <c r="AJ308" s="70">
        <v>306</v>
      </c>
      <c r="AK308" s="70" t="s">
        <v>384</v>
      </c>
      <c r="AL308" s="71">
        <v>0</v>
      </c>
      <c r="AM308" s="71">
        <v>0</v>
      </c>
      <c r="AN308" s="71">
        <v>0</v>
      </c>
      <c r="AO308" s="71">
        <v>0</v>
      </c>
      <c r="AQ308" s="70">
        <v>306</v>
      </c>
      <c r="AR308" s="70" t="s">
        <v>384</v>
      </c>
      <c r="AS308" s="71">
        <v>0</v>
      </c>
      <c r="AT308" s="71">
        <v>0</v>
      </c>
      <c r="AU308" s="71">
        <v>0</v>
      </c>
      <c r="AV308" s="71">
        <v>0</v>
      </c>
      <c r="AX308" s="70">
        <v>306</v>
      </c>
      <c r="AY308" s="70" t="s">
        <v>384</v>
      </c>
      <c r="AZ308" s="71">
        <v>0</v>
      </c>
      <c r="BA308" s="71">
        <v>0</v>
      </c>
      <c r="BB308" s="71">
        <v>0</v>
      </c>
      <c r="BC308" s="71">
        <v>0</v>
      </c>
      <c r="BE308" s="70">
        <v>306</v>
      </c>
      <c r="BF308" s="70" t="s">
        <v>384</v>
      </c>
      <c r="BG308" s="71">
        <v>0</v>
      </c>
      <c r="BH308" s="71">
        <v>0</v>
      </c>
      <c r="BI308" s="71">
        <v>0</v>
      </c>
      <c r="BJ308" s="71">
        <v>0</v>
      </c>
      <c r="BL308" s="70">
        <v>306</v>
      </c>
      <c r="BM308" s="70" t="s">
        <v>384</v>
      </c>
      <c r="BN308" s="71">
        <v>0</v>
      </c>
      <c r="BO308" s="71">
        <v>0</v>
      </c>
      <c r="BP308" s="71">
        <v>0</v>
      </c>
      <c r="BQ308" s="71">
        <v>0</v>
      </c>
      <c r="BS308" s="70">
        <v>306</v>
      </c>
      <c r="BT308" s="70" t="s">
        <v>384</v>
      </c>
      <c r="BU308" s="71">
        <v>0</v>
      </c>
      <c r="BV308" s="71">
        <v>0</v>
      </c>
      <c r="BW308" s="71">
        <v>0</v>
      </c>
      <c r="BX308" s="71">
        <v>0</v>
      </c>
      <c r="BZ308" s="70">
        <v>306</v>
      </c>
      <c r="CA308" s="70" t="s">
        <v>384</v>
      </c>
      <c r="CB308" s="71">
        <v>0</v>
      </c>
      <c r="CC308" s="71">
        <v>0</v>
      </c>
      <c r="CD308" s="71">
        <v>0</v>
      </c>
      <c r="CE308" s="71">
        <v>0</v>
      </c>
      <c r="CG308" s="70">
        <v>306</v>
      </c>
      <c r="CH308" s="70" t="s">
        <v>384</v>
      </c>
      <c r="CI308" s="71">
        <v>0</v>
      </c>
      <c r="CJ308" s="71">
        <v>0</v>
      </c>
      <c r="CK308" s="71">
        <v>0</v>
      </c>
      <c r="CL308" s="71">
        <v>0</v>
      </c>
      <c r="CN308" s="70">
        <v>306</v>
      </c>
      <c r="CO308" s="70" t="s">
        <v>384</v>
      </c>
      <c r="CP308" s="71">
        <v>0</v>
      </c>
      <c r="CQ308" s="71">
        <v>0</v>
      </c>
      <c r="CR308" s="71">
        <v>0</v>
      </c>
      <c r="CS308" s="71">
        <v>0</v>
      </c>
      <c r="CU308" s="70">
        <v>306</v>
      </c>
      <c r="CV308" s="70" t="s">
        <v>384</v>
      </c>
      <c r="CW308" s="71">
        <v>0</v>
      </c>
      <c r="CX308" s="71">
        <v>0</v>
      </c>
      <c r="CY308" s="71">
        <v>0</v>
      </c>
      <c r="CZ308" s="71">
        <v>0</v>
      </c>
      <c r="DB308" s="70">
        <v>306</v>
      </c>
      <c r="DC308" s="70" t="s">
        <v>384</v>
      </c>
      <c r="DD308" s="71">
        <v>0</v>
      </c>
      <c r="DE308" s="71">
        <v>0</v>
      </c>
      <c r="DF308" s="71">
        <v>0</v>
      </c>
      <c r="DG308" s="71">
        <v>0</v>
      </c>
      <c r="DI308" s="70">
        <v>306</v>
      </c>
      <c r="DJ308" s="70" t="s">
        <v>384</v>
      </c>
      <c r="DK308" s="71">
        <v>0</v>
      </c>
      <c r="DL308" s="71">
        <v>0</v>
      </c>
      <c r="DM308" s="71">
        <v>0</v>
      </c>
      <c r="DN308" s="71">
        <v>0</v>
      </c>
      <c r="DP308" s="70">
        <v>306</v>
      </c>
      <c r="DQ308" s="70" t="s">
        <v>384</v>
      </c>
      <c r="DR308" s="71">
        <v>0</v>
      </c>
      <c r="DS308" s="71">
        <v>0</v>
      </c>
      <c r="DT308" s="71">
        <v>0</v>
      </c>
      <c r="DU308" s="71">
        <v>0</v>
      </c>
      <c r="DW308" s="70">
        <v>306</v>
      </c>
      <c r="DX308" s="70" t="s">
        <v>384</v>
      </c>
      <c r="DY308" s="71">
        <v>0</v>
      </c>
      <c r="DZ308" s="71">
        <v>0</v>
      </c>
      <c r="EA308" s="71">
        <v>0</v>
      </c>
      <c r="EB308" s="71">
        <v>0</v>
      </c>
    </row>
    <row r="309" spans="1:132" x14ac:dyDescent="0.35">
      <c r="A309" s="70">
        <v>307</v>
      </c>
      <c r="B309" s="70" t="s">
        <v>385</v>
      </c>
      <c r="C309" s="71">
        <v>0</v>
      </c>
      <c r="D309" s="71">
        <v>2.4854078192041501E-3</v>
      </c>
      <c r="E309" s="71">
        <v>0.21790879636000399</v>
      </c>
      <c r="F309" s="71">
        <v>0.22039420417920799</v>
      </c>
      <c r="H309" s="70">
        <v>307</v>
      </c>
      <c r="I309" s="70" t="s">
        <v>385</v>
      </c>
      <c r="J309" s="75">
        <v>0</v>
      </c>
      <c r="K309" s="71">
        <v>3.3190952589036801E-2</v>
      </c>
      <c r="L309" s="71">
        <v>3.9171354532704199</v>
      </c>
      <c r="M309" s="71">
        <v>3.9503264058594598</v>
      </c>
      <c r="O309" s="70">
        <v>307</v>
      </c>
      <c r="P309" s="70" t="s">
        <v>385</v>
      </c>
      <c r="Q309" s="75">
        <v>0</v>
      </c>
      <c r="R309" s="71">
        <v>0.32944816935207899</v>
      </c>
      <c r="S309" s="71">
        <v>7.3160261879398298</v>
      </c>
      <c r="T309" s="71">
        <v>7.6454743572919002</v>
      </c>
      <c r="V309" s="70">
        <v>307</v>
      </c>
      <c r="W309" s="70" t="s">
        <v>385</v>
      </c>
      <c r="X309" s="71">
        <v>0</v>
      </c>
      <c r="Y309" s="71">
        <v>6.0617040366062101E-2</v>
      </c>
      <c r="Z309" s="71">
        <v>2.4988389558058102</v>
      </c>
      <c r="AA309" s="71">
        <v>2.5594559961718701</v>
      </c>
      <c r="AC309" s="70">
        <v>307</v>
      </c>
      <c r="AD309" s="70" t="s">
        <v>385</v>
      </c>
      <c r="AE309" s="71">
        <v>0</v>
      </c>
      <c r="AF309" s="71">
        <v>7.6210889544903307E-2</v>
      </c>
      <c r="AG309" s="71">
        <v>1.33495652130508</v>
      </c>
      <c r="AH309" s="71">
        <v>1.4111674108499901</v>
      </c>
      <c r="AJ309" s="70">
        <v>307</v>
      </c>
      <c r="AK309" s="70" t="s">
        <v>385</v>
      </c>
      <c r="AL309" s="71">
        <v>0</v>
      </c>
      <c r="AM309" s="71">
        <v>1.1892950167093599E-4</v>
      </c>
      <c r="AN309" s="71">
        <v>2.3939918405984299E-2</v>
      </c>
      <c r="AO309" s="71">
        <v>2.4058847907655199E-2</v>
      </c>
      <c r="AQ309" s="70">
        <v>307</v>
      </c>
      <c r="AR309" s="70" t="s">
        <v>385</v>
      </c>
      <c r="AS309" s="71">
        <v>0</v>
      </c>
      <c r="AT309" s="71">
        <v>9.2247569420638199E-3</v>
      </c>
      <c r="AU309" s="71">
        <v>3.91239509327563E-2</v>
      </c>
      <c r="AV309" s="71">
        <v>4.8348707874820103E-2</v>
      </c>
      <c r="AX309" s="70">
        <v>307</v>
      </c>
      <c r="AY309" s="70" t="s">
        <v>385</v>
      </c>
      <c r="AZ309" s="71">
        <v>0</v>
      </c>
      <c r="BA309" s="71">
        <v>1.1892950167093599E-4</v>
      </c>
      <c r="BB309" s="71">
        <v>2.3939918405984299E-2</v>
      </c>
      <c r="BC309" s="71">
        <v>2.4058847907655199E-2</v>
      </c>
      <c r="BE309" s="70">
        <v>307</v>
      </c>
      <c r="BF309" s="70" t="s">
        <v>385</v>
      </c>
      <c r="BG309" s="71">
        <v>0</v>
      </c>
      <c r="BH309" s="71">
        <v>9.2247569420638199E-3</v>
      </c>
      <c r="BI309" s="71">
        <v>3.91239509327563E-2</v>
      </c>
      <c r="BJ309" s="71">
        <v>4.8348707874820103E-2</v>
      </c>
      <c r="BL309" s="70">
        <v>307</v>
      </c>
      <c r="BM309" s="70" t="s">
        <v>385</v>
      </c>
      <c r="BN309" s="71">
        <v>0</v>
      </c>
      <c r="BO309" s="71">
        <v>2.4217854121580501E-4</v>
      </c>
      <c r="BP309" s="71">
        <v>4.87493383469172E-2</v>
      </c>
      <c r="BQ309" s="71">
        <v>4.8991516888132997E-2</v>
      </c>
      <c r="BS309" s="70">
        <v>307</v>
      </c>
      <c r="BT309" s="70" t="s">
        <v>385</v>
      </c>
      <c r="BU309" s="71">
        <v>0</v>
      </c>
      <c r="BV309" s="71">
        <v>1.1005915287886201E-2</v>
      </c>
      <c r="BW309" s="71">
        <v>6.3294790800296694E-2</v>
      </c>
      <c r="BX309" s="71">
        <v>7.43007060881829E-2</v>
      </c>
      <c r="BZ309" s="70">
        <v>307</v>
      </c>
      <c r="CA309" s="70" t="s">
        <v>385</v>
      </c>
      <c r="CB309" s="71">
        <v>0</v>
      </c>
      <c r="CC309" s="71">
        <v>9.6657557877341299E-4</v>
      </c>
      <c r="CD309" s="71">
        <v>9.7522124606101407E-2</v>
      </c>
      <c r="CE309" s="71">
        <v>9.8488700184874794E-2</v>
      </c>
      <c r="CG309" s="70">
        <v>307</v>
      </c>
      <c r="CH309" s="70" t="s">
        <v>385</v>
      </c>
      <c r="CI309" s="71">
        <v>0</v>
      </c>
      <c r="CJ309" s="71">
        <v>1.34362564564902E-2</v>
      </c>
      <c r="CK309" s="71">
        <v>0.20066719533275601</v>
      </c>
      <c r="CL309" s="71">
        <v>0.214103451789246</v>
      </c>
      <c r="CN309" s="70">
        <v>307</v>
      </c>
      <c r="CO309" s="70" t="s">
        <v>385</v>
      </c>
      <c r="CP309" s="71">
        <v>0</v>
      </c>
      <c r="CQ309" s="71">
        <v>1.00314760775945E-4</v>
      </c>
      <c r="CR309" s="71">
        <v>2.0192863453987402E-2</v>
      </c>
      <c r="CS309" s="71">
        <v>2.0293178214763299E-2</v>
      </c>
      <c r="CU309" s="70">
        <v>307</v>
      </c>
      <c r="CV309" s="70" t="s">
        <v>385</v>
      </c>
      <c r="CW309" s="71">
        <v>0</v>
      </c>
      <c r="CX309" s="71">
        <v>7.5495951501392102E-3</v>
      </c>
      <c r="CY309" s="71">
        <v>3.3521920648967203E-2</v>
      </c>
      <c r="CZ309" s="71">
        <v>4.1071515799106402E-2</v>
      </c>
      <c r="DB309" s="70">
        <v>307</v>
      </c>
      <c r="DC309" s="70" t="s">
        <v>385</v>
      </c>
      <c r="DD309" s="71">
        <v>0</v>
      </c>
      <c r="DE309" s="71">
        <v>1.5212427529612601E-3</v>
      </c>
      <c r="DF309" s="71">
        <v>9.2388743227671599E-2</v>
      </c>
      <c r="DG309" s="71">
        <v>9.3909985980632799E-2</v>
      </c>
      <c r="DI309" s="70">
        <v>307</v>
      </c>
      <c r="DJ309" s="70" t="s">
        <v>385</v>
      </c>
      <c r="DK309" s="71">
        <v>0</v>
      </c>
      <c r="DL309" s="71">
        <v>2.8667963199679299E-2</v>
      </c>
      <c r="DM309" s="71">
        <v>0.122340400114089</v>
      </c>
      <c r="DN309" s="71">
        <v>0.15100836331376899</v>
      </c>
      <c r="DP309" s="70">
        <v>307</v>
      </c>
      <c r="DQ309" s="70" t="s">
        <v>385</v>
      </c>
      <c r="DR309" s="71">
        <v>0</v>
      </c>
      <c r="DS309" s="71">
        <v>2.7335272717006899E-4</v>
      </c>
      <c r="DT309" s="71">
        <v>5.5024547253307798E-2</v>
      </c>
      <c r="DU309" s="71">
        <v>5.5297899980477801E-2</v>
      </c>
      <c r="DW309" s="70">
        <v>307</v>
      </c>
      <c r="DX309" s="70" t="s">
        <v>385</v>
      </c>
      <c r="DY309" s="71">
        <v>0</v>
      </c>
      <c r="DZ309" s="71">
        <v>1.4641017616575699E-2</v>
      </c>
      <c r="EA309" s="71">
        <v>9.5985542413470501E-2</v>
      </c>
      <c r="EB309" s="71">
        <v>0.11062656003004601</v>
      </c>
    </row>
    <row r="310" spans="1:132" x14ac:dyDescent="0.35">
      <c r="A310" s="70">
        <v>308</v>
      </c>
      <c r="B310" s="70" t="s">
        <v>386</v>
      </c>
      <c r="C310" s="71">
        <v>0</v>
      </c>
      <c r="D310" s="71">
        <v>0</v>
      </c>
      <c r="E310" s="71">
        <v>0</v>
      </c>
      <c r="F310" s="71">
        <v>0</v>
      </c>
      <c r="H310" s="70">
        <v>308</v>
      </c>
      <c r="I310" s="70" t="s">
        <v>386</v>
      </c>
      <c r="J310" s="75">
        <v>0</v>
      </c>
      <c r="K310" s="71">
        <v>0</v>
      </c>
      <c r="L310" s="71">
        <v>0</v>
      </c>
      <c r="M310" s="71">
        <v>0</v>
      </c>
      <c r="O310" s="70">
        <v>308</v>
      </c>
      <c r="P310" s="70" t="s">
        <v>386</v>
      </c>
      <c r="Q310" s="75">
        <v>0</v>
      </c>
      <c r="R310" s="71">
        <v>0</v>
      </c>
      <c r="S310" s="71">
        <v>0</v>
      </c>
      <c r="T310" s="71">
        <v>0</v>
      </c>
      <c r="V310" s="70">
        <v>308</v>
      </c>
      <c r="W310" s="70" t="s">
        <v>386</v>
      </c>
      <c r="X310" s="71">
        <v>0</v>
      </c>
      <c r="Y310" s="71">
        <v>0</v>
      </c>
      <c r="Z310" s="71">
        <v>0</v>
      </c>
      <c r="AA310" s="71">
        <v>0</v>
      </c>
      <c r="AC310" s="70">
        <v>308</v>
      </c>
      <c r="AD310" s="70" t="s">
        <v>386</v>
      </c>
      <c r="AE310" s="71">
        <v>0</v>
      </c>
      <c r="AF310" s="71">
        <v>0</v>
      </c>
      <c r="AG310" s="71">
        <v>0</v>
      </c>
      <c r="AH310" s="71">
        <v>0</v>
      </c>
      <c r="AJ310" s="70">
        <v>308</v>
      </c>
      <c r="AK310" s="70" t="s">
        <v>386</v>
      </c>
      <c r="AL310" s="71">
        <v>0</v>
      </c>
      <c r="AM310" s="71">
        <v>0</v>
      </c>
      <c r="AN310" s="71">
        <v>0</v>
      </c>
      <c r="AO310" s="71">
        <v>0</v>
      </c>
      <c r="AQ310" s="70">
        <v>308</v>
      </c>
      <c r="AR310" s="70" t="s">
        <v>386</v>
      </c>
      <c r="AS310" s="71">
        <v>0</v>
      </c>
      <c r="AT310" s="71">
        <v>0</v>
      </c>
      <c r="AU310" s="71">
        <v>0</v>
      </c>
      <c r="AV310" s="71">
        <v>0</v>
      </c>
      <c r="AX310" s="70">
        <v>308</v>
      </c>
      <c r="AY310" s="70" t="s">
        <v>386</v>
      </c>
      <c r="AZ310" s="71">
        <v>0</v>
      </c>
      <c r="BA310" s="71">
        <v>0</v>
      </c>
      <c r="BB310" s="71">
        <v>0</v>
      </c>
      <c r="BC310" s="71">
        <v>0</v>
      </c>
      <c r="BE310" s="70">
        <v>308</v>
      </c>
      <c r="BF310" s="70" t="s">
        <v>386</v>
      </c>
      <c r="BG310" s="71">
        <v>0</v>
      </c>
      <c r="BH310" s="71">
        <v>0</v>
      </c>
      <c r="BI310" s="71">
        <v>0</v>
      </c>
      <c r="BJ310" s="71">
        <v>0</v>
      </c>
      <c r="BL310" s="70">
        <v>308</v>
      </c>
      <c r="BM310" s="70" t="s">
        <v>386</v>
      </c>
      <c r="BN310" s="71">
        <v>0</v>
      </c>
      <c r="BO310" s="71">
        <v>0</v>
      </c>
      <c r="BP310" s="71">
        <v>0</v>
      </c>
      <c r="BQ310" s="71">
        <v>0</v>
      </c>
      <c r="BS310" s="70">
        <v>308</v>
      </c>
      <c r="BT310" s="70" t="s">
        <v>386</v>
      </c>
      <c r="BU310" s="71">
        <v>0</v>
      </c>
      <c r="BV310" s="71">
        <v>0</v>
      </c>
      <c r="BW310" s="71">
        <v>0</v>
      </c>
      <c r="BX310" s="71">
        <v>0</v>
      </c>
      <c r="BZ310" s="70">
        <v>308</v>
      </c>
      <c r="CA310" s="70" t="s">
        <v>386</v>
      </c>
      <c r="CB310" s="71">
        <v>0</v>
      </c>
      <c r="CC310" s="71">
        <v>0</v>
      </c>
      <c r="CD310" s="71">
        <v>0</v>
      </c>
      <c r="CE310" s="71">
        <v>0</v>
      </c>
      <c r="CG310" s="70">
        <v>308</v>
      </c>
      <c r="CH310" s="70" t="s">
        <v>386</v>
      </c>
      <c r="CI310" s="71">
        <v>0</v>
      </c>
      <c r="CJ310" s="71">
        <v>0</v>
      </c>
      <c r="CK310" s="71">
        <v>0</v>
      </c>
      <c r="CL310" s="71">
        <v>0</v>
      </c>
      <c r="CN310" s="70">
        <v>308</v>
      </c>
      <c r="CO310" s="70" t="s">
        <v>386</v>
      </c>
      <c r="CP310" s="71">
        <v>0</v>
      </c>
      <c r="CQ310" s="71">
        <v>0</v>
      </c>
      <c r="CR310" s="71">
        <v>0</v>
      </c>
      <c r="CS310" s="71">
        <v>0</v>
      </c>
      <c r="CU310" s="70">
        <v>308</v>
      </c>
      <c r="CV310" s="70" t="s">
        <v>386</v>
      </c>
      <c r="CW310" s="71">
        <v>0</v>
      </c>
      <c r="CX310" s="71">
        <v>0</v>
      </c>
      <c r="CY310" s="71">
        <v>0</v>
      </c>
      <c r="CZ310" s="71">
        <v>0</v>
      </c>
      <c r="DB310" s="70">
        <v>308</v>
      </c>
      <c r="DC310" s="70" t="s">
        <v>386</v>
      </c>
      <c r="DD310" s="71">
        <v>0</v>
      </c>
      <c r="DE310" s="71">
        <v>0</v>
      </c>
      <c r="DF310" s="71">
        <v>0</v>
      </c>
      <c r="DG310" s="71">
        <v>0</v>
      </c>
      <c r="DI310" s="70">
        <v>308</v>
      </c>
      <c r="DJ310" s="70" t="s">
        <v>386</v>
      </c>
      <c r="DK310" s="71">
        <v>0</v>
      </c>
      <c r="DL310" s="71">
        <v>0</v>
      </c>
      <c r="DM310" s="71">
        <v>0</v>
      </c>
      <c r="DN310" s="71">
        <v>0</v>
      </c>
      <c r="DP310" s="70">
        <v>308</v>
      </c>
      <c r="DQ310" s="70" t="s">
        <v>386</v>
      </c>
      <c r="DR310" s="71">
        <v>0</v>
      </c>
      <c r="DS310" s="71">
        <v>0</v>
      </c>
      <c r="DT310" s="71">
        <v>0</v>
      </c>
      <c r="DU310" s="71">
        <v>0</v>
      </c>
      <c r="DW310" s="70">
        <v>308</v>
      </c>
      <c r="DX310" s="70" t="s">
        <v>386</v>
      </c>
      <c r="DY310" s="71">
        <v>0</v>
      </c>
      <c r="DZ310" s="71">
        <v>0</v>
      </c>
      <c r="EA310" s="71">
        <v>0</v>
      </c>
      <c r="EB310" s="71">
        <v>0</v>
      </c>
    </row>
    <row r="311" spans="1:132" x14ac:dyDescent="0.35">
      <c r="A311" s="70">
        <v>309</v>
      </c>
      <c r="B311" s="70" t="s">
        <v>387</v>
      </c>
      <c r="C311" s="71">
        <v>0</v>
      </c>
      <c r="D311" s="71">
        <v>103.797069469956</v>
      </c>
      <c r="E311" s="71">
        <v>61.171513930100701</v>
      </c>
      <c r="F311" s="71">
        <v>164.96858340005599</v>
      </c>
      <c r="H311" s="70">
        <v>309</v>
      </c>
      <c r="I311" s="70" t="s">
        <v>387</v>
      </c>
      <c r="J311" s="75">
        <v>0</v>
      </c>
      <c r="K311" s="71">
        <v>1191.6386315325601</v>
      </c>
      <c r="L311" s="71">
        <v>1102.9564716651901</v>
      </c>
      <c r="M311" s="71">
        <v>2294.5951031977502</v>
      </c>
      <c r="O311" s="70">
        <v>309</v>
      </c>
      <c r="P311" s="70" t="s">
        <v>387</v>
      </c>
      <c r="Q311" s="75">
        <v>0</v>
      </c>
      <c r="R311" s="71">
        <v>5308.8464147491004</v>
      </c>
      <c r="S311" s="71">
        <v>2073.9466440900301</v>
      </c>
      <c r="T311" s="71">
        <v>7382.79305883913</v>
      </c>
      <c r="V311" s="70">
        <v>309</v>
      </c>
      <c r="W311" s="70" t="s">
        <v>387</v>
      </c>
      <c r="X311" s="71">
        <v>0</v>
      </c>
      <c r="Y311" s="71">
        <v>878.16779713564404</v>
      </c>
      <c r="Z311" s="71">
        <v>702.01855535012101</v>
      </c>
      <c r="AA311" s="71">
        <v>1580.1863524857599</v>
      </c>
      <c r="AC311" s="70">
        <v>309</v>
      </c>
      <c r="AD311" s="70" t="s">
        <v>387</v>
      </c>
      <c r="AE311" s="71">
        <v>0</v>
      </c>
      <c r="AF311" s="71">
        <v>935.60194541383703</v>
      </c>
      <c r="AG311" s="71">
        <v>378.95847334477702</v>
      </c>
      <c r="AH311" s="71">
        <v>1314.56041875861</v>
      </c>
      <c r="AJ311" s="70">
        <v>309</v>
      </c>
      <c r="AK311" s="70" t="s">
        <v>387</v>
      </c>
      <c r="AL311" s="71">
        <v>0</v>
      </c>
      <c r="AM311" s="71">
        <v>6.6020413215138696</v>
      </c>
      <c r="AN311" s="71">
        <v>6.7546994195641501</v>
      </c>
      <c r="AO311" s="71">
        <v>13.356740741077999</v>
      </c>
      <c r="AQ311" s="70">
        <v>309</v>
      </c>
      <c r="AR311" s="70" t="s">
        <v>387</v>
      </c>
      <c r="AS311" s="71">
        <v>0</v>
      </c>
      <c r="AT311" s="71">
        <v>18.982410865568198</v>
      </c>
      <c r="AU311" s="71">
        <v>11.0384697784315</v>
      </c>
      <c r="AV311" s="71">
        <v>30.020880643999799</v>
      </c>
      <c r="AX311" s="70">
        <v>309</v>
      </c>
      <c r="AY311" s="70" t="s">
        <v>387</v>
      </c>
      <c r="AZ311" s="71">
        <v>0</v>
      </c>
      <c r="BA311" s="71">
        <v>6.6020413215138696</v>
      </c>
      <c r="BB311" s="71">
        <v>6.7546994195641501</v>
      </c>
      <c r="BC311" s="71">
        <v>13.356740741077999</v>
      </c>
      <c r="BE311" s="70">
        <v>309</v>
      </c>
      <c r="BF311" s="70" t="s">
        <v>387</v>
      </c>
      <c r="BG311" s="71">
        <v>0</v>
      </c>
      <c r="BH311" s="71">
        <v>18.982410865568198</v>
      </c>
      <c r="BI311" s="71">
        <v>11.0384697784315</v>
      </c>
      <c r="BJ311" s="71">
        <v>30.020880643999799</v>
      </c>
      <c r="BL311" s="70">
        <v>309</v>
      </c>
      <c r="BM311" s="70" t="s">
        <v>387</v>
      </c>
      <c r="BN311" s="71">
        <v>0</v>
      </c>
      <c r="BO311" s="71">
        <v>13.443869803764899</v>
      </c>
      <c r="BP311" s="71">
        <v>13.7547305655706</v>
      </c>
      <c r="BQ311" s="71">
        <v>27.198600369335399</v>
      </c>
      <c r="BS311" s="70">
        <v>309</v>
      </c>
      <c r="BT311" s="70" t="s">
        <v>387</v>
      </c>
      <c r="BU311" s="71">
        <v>0</v>
      </c>
      <c r="BV311" s="71">
        <v>27.230058193805998</v>
      </c>
      <c r="BW311" s="71">
        <v>17.896010400915799</v>
      </c>
      <c r="BX311" s="71">
        <v>45.1260685947219</v>
      </c>
      <c r="BZ311" s="70">
        <v>309</v>
      </c>
      <c r="CA311" s="70" t="s">
        <v>387</v>
      </c>
      <c r="CB311" s="71">
        <v>0</v>
      </c>
      <c r="CC311" s="71">
        <v>30.805046001381399</v>
      </c>
      <c r="CD311" s="71">
        <v>27.436317687606</v>
      </c>
      <c r="CE311" s="71">
        <v>58.241363688987398</v>
      </c>
      <c r="CG311" s="70">
        <v>309</v>
      </c>
      <c r="CH311" s="70" t="s">
        <v>387</v>
      </c>
      <c r="CI311" s="71">
        <v>0</v>
      </c>
      <c r="CJ311" s="71">
        <v>54.6213349434245</v>
      </c>
      <c r="CK311" s="71">
        <v>56.9521471739004</v>
      </c>
      <c r="CL311" s="71">
        <v>111.573482117325</v>
      </c>
      <c r="CN311" s="70">
        <v>309</v>
      </c>
      <c r="CO311" s="70" t="s">
        <v>387</v>
      </c>
      <c r="CP311" s="71">
        <v>0</v>
      </c>
      <c r="CQ311" s="71">
        <v>5.5686956263638301</v>
      </c>
      <c r="CR311" s="71">
        <v>5.6974598133087699</v>
      </c>
      <c r="CS311" s="71">
        <v>11.2661554396726</v>
      </c>
      <c r="CU311" s="70">
        <v>309</v>
      </c>
      <c r="CV311" s="70" t="s">
        <v>387</v>
      </c>
      <c r="CW311" s="71">
        <v>0</v>
      </c>
      <c r="CX311" s="71">
        <v>15.674605738858601</v>
      </c>
      <c r="CY311" s="71">
        <v>9.4631743209552397</v>
      </c>
      <c r="CZ311" s="71">
        <v>25.137780059813799</v>
      </c>
      <c r="DB311" s="70">
        <v>309</v>
      </c>
      <c r="DC311" s="70" t="s">
        <v>387</v>
      </c>
      <c r="DD311" s="71">
        <v>0</v>
      </c>
      <c r="DE311" s="71">
        <v>24.814333345003099</v>
      </c>
      <c r="DF311" s="71">
        <v>25.8832993859418</v>
      </c>
      <c r="DG311" s="71">
        <v>50.697632730944797</v>
      </c>
      <c r="DI311" s="70">
        <v>309</v>
      </c>
      <c r="DJ311" s="70" t="s">
        <v>387</v>
      </c>
      <c r="DK311" s="71">
        <v>0</v>
      </c>
      <c r="DL311" s="71">
        <v>59.248920900517703</v>
      </c>
      <c r="DM311" s="71">
        <v>34.515018793125201</v>
      </c>
      <c r="DN311" s="71">
        <v>93.763939693642897</v>
      </c>
      <c r="DP311" s="70">
        <v>309</v>
      </c>
      <c r="DQ311" s="70" t="s">
        <v>387</v>
      </c>
      <c r="DR311" s="71">
        <v>0</v>
      </c>
      <c r="DS311" s="71">
        <v>15.1744182458501</v>
      </c>
      <c r="DT311" s="71">
        <v>15.525294242472899</v>
      </c>
      <c r="DU311" s="71">
        <v>30.699712488322898</v>
      </c>
      <c r="DW311" s="70">
        <v>309</v>
      </c>
      <c r="DX311" s="70" t="s">
        <v>387</v>
      </c>
      <c r="DY311" s="71">
        <v>0</v>
      </c>
      <c r="DZ311" s="71">
        <v>195.801253499739</v>
      </c>
      <c r="EA311" s="71">
        <v>27.124271126178002</v>
      </c>
      <c r="EB311" s="71">
        <v>222.92552462591701</v>
      </c>
    </row>
    <row r="312" spans="1:132" x14ac:dyDescent="0.35">
      <c r="A312" s="70">
        <v>310</v>
      </c>
      <c r="B312" s="70" t="s">
        <v>388</v>
      </c>
      <c r="C312" s="71">
        <v>0</v>
      </c>
      <c r="D312" s="71">
        <v>0.57871375508141298</v>
      </c>
      <c r="E312" s="71">
        <v>0.56954984253629604</v>
      </c>
      <c r="F312" s="71">
        <v>1.14826359761771</v>
      </c>
      <c r="H312" s="70">
        <v>310</v>
      </c>
      <c r="I312" s="70" t="s">
        <v>388</v>
      </c>
      <c r="J312" s="75">
        <v>0</v>
      </c>
      <c r="K312" s="71">
        <v>15.1159889723692</v>
      </c>
      <c r="L312" s="71">
        <v>10.2595452511756</v>
      </c>
      <c r="M312" s="71">
        <v>25.3755342235448</v>
      </c>
      <c r="O312" s="70">
        <v>310</v>
      </c>
      <c r="P312" s="70" t="s">
        <v>388</v>
      </c>
      <c r="Q312" s="75">
        <v>0</v>
      </c>
      <c r="R312" s="71">
        <v>192.35270609423</v>
      </c>
      <c r="S312" s="71">
        <v>19.250859309831</v>
      </c>
      <c r="T312" s="71">
        <v>211.60356540406099</v>
      </c>
      <c r="V312" s="70">
        <v>310</v>
      </c>
      <c r="W312" s="70" t="s">
        <v>388</v>
      </c>
      <c r="X312" s="71">
        <v>0</v>
      </c>
      <c r="Y312" s="71">
        <v>8.4475658852794293</v>
      </c>
      <c r="Z312" s="71">
        <v>6.5346994568723904</v>
      </c>
      <c r="AA312" s="71">
        <v>14.9822653421518</v>
      </c>
      <c r="AC312" s="70">
        <v>310</v>
      </c>
      <c r="AD312" s="70" t="s">
        <v>388</v>
      </c>
      <c r="AE312" s="71">
        <v>0</v>
      </c>
      <c r="AF312" s="71">
        <v>19.272773039098801</v>
      </c>
      <c r="AG312" s="71">
        <v>3.51606059461785</v>
      </c>
      <c r="AH312" s="71">
        <v>22.7888336337166</v>
      </c>
      <c r="AJ312" s="70">
        <v>310</v>
      </c>
      <c r="AK312" s="70" t="s">
        <v>388</v>
      </c>
      <c r="AL312" s="71">
        <v>0</v>
      </c>
      <c r="AM312" s="71">
        <v>0.107234190376422</v>
      </c>
      <c r="AN312" s="71">
        <v>6.2790773758027302E-2</v>
      </c>
      <c r="AO312" s="71">
        <v>0.17002496413444901</v>
      </c>
      <c r="AQ312" s="70">
        <v>310</v>
      </c>
      <c r="AR312" s="70" t="s">
        <v>388</v>
      </c>
      <c r="AS312" s="71">
        <v>0</v>
      </c>
      <c r="AT312" s="71">
        <v>0.22621219433850001</v>
      </c>
      <c r="AU312" s="71">
        <v>0.102613396805269</v>
      </c>
      <c r="AV312" s="71">
        <v>0.32882559114376902</v>
      </c>
      <c r="AX312" s="70">
        <v>310</v>
      </c>
      <c r="AY312" s="70" t="s">
        <v>388</v>
      </c>
      <c r="AZ312" s="71">
        <v>0</v>
      </c>
      <c r="BA312" s="71">
        <v>0.107234190376422</v>
      </c>
      <c r="BB312" s="71">
        <v>6.2790773758027302E-2</v>
      </c>
      <c r="BC312" s="71">
        <v>0.17002496413444901</v>
      </c>
      <c r="BE312" s="70">
        <v>310</v>
      </c>
      <c r="BF312" s="70" t="s">
        <v>388</v>
      </c>
      <c r="BG312" s="71">
        <v>0</v>
      </c>
      <c r="BH312" s="71">
        <v>0.22621219433850001</v>
      </c>
      <c r="BI312" s="71">
        <v>0.102613396805269</v>
      </c>
      <c r="BJ312" s="71">
        <v>0.32882559114376902</v>
      </c>
      <c r="BL312" s="70">
        <v>310</v>
      </c>
      <c r="BM312" s="70" t="s">
        <v>388</v>
      </c>
      <c r="BN312" s="71">
        <v>0</v>
      </c>
      <c r="BO312" s="71">
        <v>0.218363143113769</v>
      </c>
      <c r="BP312" s="71">
        <v>0.12786211811940101</v>
      </c>
      <c r="BQ312" s="71">
        <v>0.34622526123317099</v>
      </c>
      <c r="BS312" s="70">
        <v>310</v>
      </c>
      <c r="BT312" s="70" t="s">
        <v>388</v>
      </c>
      <c r="BU312" s="71">
        <v>0</v>
      </c>
      <c r="BV312" s="71">
        <v>0.31839139409246697</v>
      </c>
      <c r="BW312" s="71">
        <v>0.16625049960487301</v>
      </c>
      <c r="BX312" s="71">
        <v>0.48464189369734001</v>
      </c>
      <c r="BZ312" s="70">
        <v>310</v>
      </c>
      <c r="CA312" s="70" t="s">
        <v>388</v>
      </c>
      <c r="CB312" s="71">
        <v>0</v>
      </c>
      <c r="CC312" s="71">
        <v>0.35151271264663098</v>
      </c>
      <c r="CD312" s="71">
        <v>0.25527640885170599</v>
      </c>
      <c r="CE312" s="71">
        <v>0.60678912149833697</v>
      </c>
      <c r="CG312" s="70">
        <v>310</v>
      </c>
      <c r="CH312" s="70" t="s">
        <v>388</v>
      </c>
      <c r="CI312" s="71">
        <v>0</v>
      </c>
      <c r="CJ312" s="71">
        <v>0.62519045667511997</v>
      </c>
      <c r="CK312" s="71">
        <v>0.52844906410057801</v>
      </c>
      <c r="CL312" s="71">
        <v>1.1536395207757</v>
      </c>
      <c r="CN312" s="70">
        <v>310</v>
      </c>
      <c r="CO312" s="70" t="s">
        <v>388</v>
      </c>
      <c r="CP312" s="71">
        <v>0</v>
      </c>
      <c r="CQ312" s="71">
        <v>9.0449989308597295E-2</v>
      </c>
      <c r="CR312" s="71">
        <v>5.2962817130951897E-2</v>
      </c>
      <c r="CS312" s="71">
        <v>0.14341280643954901</v>
      </c>
      <c r="CU312" s="70">
        <v>310</v>
      </c>
      <c r="CV312" s="70" t="s">
        <v>388</v>
      </c>
      <c r="CW312" s="71">
        <v>0</v>
      </c>
      <c r="CX312" s="71">
        <v>0.18672480548800099</v>
      </c>
      <c r="CY312" s="71">
        <v>8.7954153944048305E-2</v>
      </c>
      <c r="CZ312" s="71">
        <v>0.27467895943204901</v>
      </c>
      <c r="DB312" s="70">
        <v>310</v>
      </c>
      <c r="DC312" s="70" t="s">
        <v>388</v>
      </c>
      <c r="DD312" s="71">
        <v>0</v>
      </c>
      <c r="DE312" s="71">
        <v>0.256193182052455</v>
      </c>
      <c r="DF312" s="71">
        <v>0.24114421988877399</v>
      </c>
      <c r="DG312" s="71">
        <v>0.497337401941229</v>
      </c>
      <c r="DI312" s="70">
        <v>310</v>
      </c>
      <c r="DJ312" s="70" t="s">
        <v>388</v>
      </c>
      <c r="DK312" s="71">
        <v>0</v>
      </c>
      <c r="DL312" s="71">
        <v>0.69922775832457196</v>
      </c>
      <c r="DM312" s="71">
        <v>0.32085739675376002</v>
      </c>
      <c r="DN312" s="71">
        <v>1.0200851550783301</v>
      </c>
      <c r="DP312" s="70">
        <v>310</v>
      </c>
      <c r="DQ312" s="70" t="s">
        <v>388</v>
      </c>
      <c r="DR312" s="71">
        <v>0</v>
      </c>
      <c r="DS312" s="71">
        <v>0.246471716213647</v>
      </c>
      <c r="DT312" s="71">
        <v>0.144321038991372</v>
      </c>
      <c r="DU312" s="71">
        <v>0.39079275520501899</v>
      </c>
      <c r="DW312" s="70">
        <v>310</v>
      </c>
      <c r="DX312" s="70" t="s">
        <v>388</v>
      </c>
      <c r="DY312" s="71">
        <v>0</v>
      </c>
      <c r="DZ312" s="71">
        <v>2.68132414993637</v>
      </c>
      <c r="EA312" s="71">
        <v>0.25202208477750698</v>
      </c>
      <c r="EB312" s="71">
        <v>2.9333462347138801</v>
      </c>
    </row>
    <row r="313" spans="1:132" x14ac:dyDescent="0.35">
      <c r="A313" s="70">
        <v>311</v>
      </c>
      <c r="B313" s="70" t="s">
        <v>389</v>
      </c>
      <c r="C313" s="71">
        <v>0</v>
      </c>
      <c r="D313" s="71">
        <v>0</v>
      </c>
      <c r="E313" s="71">
        <v>0</v>
      </c>
      <c r="F313" s="71">
        <v>0</v>
      </c>
      <c r="H313" s="70">
        <v>311</v>
      </c>
      <c r="I313" s="70" t="s">
        <v>389</v>
      </c>
      <c r="J313" s="75">
        <v>0</v>
      </c>
      <c r="K313" s="71">
        <v>0</v>
      </c>
      <c r="L313" s="71">
        <v>0</v>
      </c>
      <c r="M313" s="71">
        <v>0</v>
      </c>
      <c r="O313" s="70">
        <v>311</v>
      </c>
      <c r="P313" s="70" t="s">
        <v>389</v>
      </c>
      <c r="Q313" s="75">
        <v>0</v>
      </c>
      <c r="R313" s="71">
        <v>0</v>
      </c>
      <c r="S313" s="71">
        <v>0</v>
      </c>
      <c r="T313" s="71">
        <v>0</v>
      </c>
      <c r="V313" s="70">
        <v>311</v>
      </c>
      <c r="W313" s="70" t="s">
        <v>389</v>
      </c>
      <c r="X313" s="71">
        <v>0</v>
      </c>
      <c r="Y313" s="71">
        <v>0</v>
      </c>
      <c r="Z313" s="71">
        <v>0</v>
      </c>
      <c r="AA313" s="71">
        <v>0</v>
      </c>
      <c r="AC313" s="70">
        <v>311</v>
      </c>
      <c r="AD313" s="70" t="s">
        <v>389</v>
      </c>
      <c r="AE313" s="71">
        <v>0</v>
      </c>
      <c r="AF313" s="71">
        <v>0</v>
      </c>
      <c r="AG313" s="71">
        <v>0</v>
      </c>
      <c r="AH313" s="71">
        <v>0</v>
      </c>
      <c r="AJ313" s="70">
        <v>311</v>
      </c>
      <c r="AK313" s="70" t="s">
        <v>389</v>
      </c>
      <c r="AL313" s="71">
        <v>0</v>
      </c>
      <c r="AM313" s="71">
        <v>0</v>
      </c>
      <c r="AN313" s="71">
        <v>0</v>
      </c>
      <c r="AO313" s="71">
        <v>0</v>
      </c>
      <c r="AQ313" s="70">
        <v>311</v>
      </c>
      <c r="AR313" s="70" t="s">
        <v>389</v>
      </c>
      <c r="AS313" s="71">
        <v>0</v>
      </c>
      <c r="AT313" s="71">
        <v>0</v>
      </c>
      <c r="AU313" s="71">
        <v>0</v>
      </c>
      <c r="AV313" s="71">
        <v>0</v>
      </c>
      <c r="AX313" s="70">
        <v>311</v>
      </c>
      <c r="AY313" s="70" t="s">
        <v>389</v>
      </c>
      <c r="AZ313" s="71">
        <v>0</v>
      </c>
      <c r="BA313" s="71">
        <v>0</v>
      </c>
      <c r="BB313" s="71">
        <v>0</v>
      </c>
      <c r="BC313" s="71">
        <v>0</v>
      </c>
      <c r="BE313" s="70">
        <v>311</v>
      </c>
      <c r="BF313" s="70" t="s">
        <v>389</v>
      </c>
      <c r="BG313" s="71">
        <v>0</v>
      </c>
      <c r="BH313" s="71">
        <v>0</v>
      </c>
      <c r="BI313" s="71">
        <v>0</v>
      </c>
      <c r="BJ313" s="71">
        <v>0</v>
      </c>
      <c r="BL313" s="70">
        <v>311</v>
      </c>
      <c r="BM313" s="70" t="s">
        <v>389</v>
      </c>
      <c r="BN313" s="71">
        <v>0</v>
      </c>
      <c r="BO313" s="71">
        <v>0</v>
      </c>
      <c r="BP313" s="71">
        <v>0</v>
      </c>
      <c r="BQ313" s="71">
        <v>0</v>
      </c>
      <c r="BS313" s="70">
        <v>311</v>
      </c>
      <c r="BT313" s="70" t="s">
        <v>389</v>
      </c>
      <c r="BU313" s="71">
        <v>0</v>
      </c>
      <c r="BV313" s="71">
        <v>0</v>
      </c>
      <c r="BW313" s="71">
        <v>0</v>
      </c>
      <c r="BX313" s="71">
        <v>0</v>
      </c>
      <c r="BZ313" s="70">
        <v>311</v>
      </c>
      <c r="CA313" s="70" t="s">
        <v>389</v>
      </c>
      <c r="CB313" s="71">
        <v>0</v>
      </c>
      <c r="CC313" s="71">
        <v>0</v>
      </c>
      <c r="CD313" s="71">
        <v>0</v>
      </c>
      <c r="CE313" s="71">
        <v>0</v>
      </c>
      <c r="CG313" s="70">
        <v>311</v>
      </c>
      <c r="CH313" s="70" t="s">
        <v>389</v>
      </c>
      <c r="CI313" s="71">
        <v>0</v>
      </c>
      <c r="CJ313" s="71">
        <v>0</v>
      </c>
      <c r="CK313" s="71">
        <v>0</v>
      </c>
      <c r="CL313" s="71">
        <v>0</v>
      </c>
      <c r="CN313" s="70">
        <v>311</v>
      </c>
      <c r="CO313" s="70" t="s">
        <v>389</v>
      </c>
      <c r="CP313" s="71">
        <v>0</v>
      </c>
      <c r="CQ313" s="71">
        <v>0</v>
      </c>
      <c r="CR313" s="71">
        <v>0</v>
      </c>
      <c r="CS313" s="71">
        <v>0</v>
      </c>
      <c r="CU313" s="70">
        <v>311</v>
      </c>
      <c r="CV313" s="70" t="s">
        <v>389</v>
      </c>
      <c r="CW313" s="71">
        <v>0</v>
      </c>
      <c r="CX313" s="71">
        <v>0</v>
      </c>
      <c r="CY313" s="71">
        <v>0</v>
      </c>
      <c r="CZ313" s="71">
        <v>0</v>
      </c>
      <c r="DB313" s="70">
        <v>311</v>
      </c>
      <c r="DC313" s="70" t="s">
        <v>389</v>
      </c>
      <c r="DD313" s="71">
        <v>0</v>
      </c>
      <c r="DE313" s="71">
        <v>0</v>
      </c>
      <c r="DF313" s="71">
        <v>0</v>
      </c>
      <c r="DG313" s="71">
        <v>0</v>
      </c>
      <c r="DI313" s="70">
        <v>311</v>
      </c>
      <c r="DJ313" s="70" t="s">
        <v>389</v>
      </c>
      <c r="DK313" s="71">
        <v>0</v>
      </c>
      <c r="DL313" s="71">
        <v>0</v>
      </c>
      <c r="DM313" s="71">
        <v>0</v>
      </c>
      <c r="DN313" s="71">
        <v>0</v>
      </c>
      <c r="DP313" s="70">
        <v>311</v>
      </c>
      <c r="DQ313" s="70" t="s">
        <v>389</v>
      </c>
      <c r="DR313" s="71">
        <v>0</v>
      </c>
      <c r="DS313" s="71">
        <v>0</v>
      </c>
      <c r="DT313" s="71">
        <v>0</v>
      </c>
      <c r="DU313" s="71">
        <v>0</v>
      </c>
      <c r="DW313" s="70">
        <v>311</v>
      </c>
      <c r="DX313" s="70" t="s">
        <v>389</v>
      </c>
      <c r="DY313" s="71">
        <v>0</v>
      </c>
      <c r="DZ313" s="71">
        <v>0</v>
      </c>
      <c r="EA313" s="71">
        <v>0</v>
      </c>
      <c r="EB313" s="71">
        <v>0</v>
      </c>
    </row>
    <row r="314" spans="1:132" x14ac:dyDescent="0.35">
      <c r="A314" s="70">
        <v>312</v>
      </c>
      <c r="B314" s="70" t="s">
        <v>390</v>
      </c>
      <c r="C314" s="71">
        <v>0</v>
      </c>
      <c r="D314" s="71">
        <v>5.29792781942988</v>
      </c>
      <c r="E314" s="71">
        <v>0.86488407473613305</v>
      </c>
      <c r="F314" s="71">
        <v>6.1628118941660199</v>
      </c>
      <c r="H314" s="70">
        <v>312</v>
      </c>
      <c r="I314" s="70" t="s">
        <v>390</v>
      </c>
      <c r="J314" s="75">
        <v>0</v>
      </c>
      <c r="K314" s="71">
        <v>53.973859498505703</v>
      </c>
      <c r="L314" s="71">
        <v>15.563388586455501</v>
      </c>
      <c r="M314" s="71">
        <v>69.537248084961206</v>
      </c>
      <c r="O314" s="70">
        <v>312</v>
      </c>
      <c r="P314" s="70" t="s">
        <v>390</v>
      </c>
      <c r="Q314" s="75">
        <v>0</v>
      </c>
      <c r="R314" s="71">
        <v>92.889130146476901</v>
      </c>
      <c r="S314" s="71">
        <v>29.135520283057101</v>
      </c>
      <c r="T314" s="71">
        <v>122.02465042953401</v>
      </c>
      <c r="V314" s="70">
        <v>312</v>
      </c>
      <c r="W314" s="70" t="s">
        <v>390</v>
      </c>
      <c r="X314" s="71">
        <v>0</v>
      </c>
      <c r="Y314" s="71">
        <v>38.492175055127099</v>
      </c>
      <c r="Z314" s="71">
        <v>9.9205750063037108</v>
      </c>
      <c r="AA314" s="71">
        <v>48.412750061430899</v>
      </c>
      <c r="AC314" s="70">
        <v>312</v>
      </c>
      <c r="AD314" s="70" t="s">
        <v>390</v>
      </c>
      <c r="AE314" s="71">
        <v>0</v>
      </c>
      <c r="AF314" s="71">
        <v>13.6868034897314</v>
      </c>
      <c r="AG314" s="71">
        <v>5.3189143676019004</v>
      </c>
      <c r="AH314" s="71">
        <v>19.005717857333298</v>
      </c>
      <c r="AJ314" s="70">
        <v>312</v>
      </c>
      <c r="AK314" s="70" t="s">
        <v>390</v>
      </c>
      <c r="AL314" s="71">
        <v>0</v>
      </c>
      <c r="AM314" s="71">
        <v>0.310601110042518</v>
      </c>
      <c r="AN314" s="71">
        <v>9.5184474570820896E-2</v>
      </c>
      <c r="AO314" s="71">
        <v>0.40578558461333902</v>
      </c>
      <c r="AQ314" s="70">
        <v>312</v>
      </c>
      <c r="AR314" s="70" t="s">
        <v>390</v>
      </c>
      <c r="AS314" s="71">
        <v>0</v>
      </c>
      <c r="AT314" s="71">
        <v>0.46807743102640997</v>
      </c>
      <c r="AU314" s="71">
        <v>0.15555365869850599</v>
      </c>
      <c r="AV314" s="71">
        <v>0.62363108972491599</v>
      </c>
      <c r="AX314" s="70">
        <v>312</v>
      </c>
      <c r="AY314" s="70" t="s">
        <v>390</v>
      </c>
      <c r="AZ314" s="71">
        <v>0</v>
      </c>
      <c r="BA314" s="71">
        <v>0.310601110042518</v>
      </c>
      <c r="BB314" s="71">
        <v>9.5184474570820896E-2</v>
      </c>
      <c r="BC314" s="71">
        <v>0.40578558461333902</v>
      </c>
      <c r="BE314" s="70">
        <v>312</v>
      </c>
      <c r="BF314" s="70" t="s">
        <v>390</v>
      </c>
      <c r="BG314" s="71">
        <v>0</v>
      </c>
      <c r="BH314" s="71">
        <v>0.46807743102640997</v>
      </c>
      <c r="BI314" s="71">
        <v>0.15555365869850599</v>
      </c>
      <c r="BJ314" s="71">
        <v>0.62363108972491599</v>
      </c>
      <c r="BL314" s="70">
        <v>312</v>
      </c>
      <c r="BM314" s="70" t="s">
        <v>390</v>
      </c>
      <c r="BN314" s="71">
        <v>0</v>
      </c>
      <c r="BO314" s="71">
        <v>0.63248330038609402</v>
      </c>
      <c r="BP314" s="71">
        <v>0.19382606396296501</v>
      </c>
      <c r="BQ314" s="71">
        <v>0.82630936434905899</v>
      </c>
      <c r="BS314" s="70">
        <v>312</v>
      </c>
      <c r="BT314" s="70" t="s">
        <v>390</v>
      </c>
      <c r="BU314" s="71">
        <v>0</v>
      </c>
      <c r="BV314" s="71">
        <v>0.72816764787406196</v>
      </c>
      <c r="BW314" s="71">
        <v>0.25183936911837002</v>
      </c>
      <c r="BX314" s="71">
        <v>0.98000701699243198</v>
      </c>
      <c r="BZ314" s="70">
        <v>312</v>
      </c>
      <c r="CA314" s="70" t="s">
        <v>390</v>
      </c>
      <c r="CB314" s="71">
        <v>0</v>
      </c>
      <c r="CC314" s="71">
        <v>1.37594354700212</v>
      </c>
      <c r="CD314" s="71">
        <v>0.387357846541314</v>
      </c>
      <c r="CE314" s="71">
        <v>1.7633013935434401</v>
      </c>
      <c r="CG314" s="70">
        <v>312</v>
      </c>
      <c r="CH314" s="70" t="s">
        <v>390</v>
      </c>
      <c r="CI314" s="71">
        <v>0</v>
      </c>
      <c r="CJ314" s="71">
        <v>1.28227449787035</v>
      </c>
      <c r="CK314" s="71">
        <v>0.79946754272180098</v>
      </c>
      <c r="CL314" s="71">
        <v>2.0817420405921601</v>
      </c>
      <c r="CN314" s="70">
        <v>312</v>
      </c>
      <c r="CO314" s="70" t="s">
        <v>390</v>
      </c>
      <c r="CP314" s="71">
        <v>0</v>
      </c>
      <c r="CQ314" s="71">
        <v>0.26198609775452097</v>
      </c>
      <c r="CR314" s="71">
        <v>8.0286284412216705E-2</v>
      </c>
      <c r="CS314" s="71">
        <v>0.342272382166738</v>
      </c>
      <c r="CU314" s="70">
        <v>312</v>
      </c>
      <c r="CV314" s="70" t="s">
        <v>390</v>
      </c>
      <c r="CW314" s="71">
        <v>0</v>
      </c>
      <c r="CX314" s="71">
        <v>0.39964946572214199</v>
      </c>
      <c r="CY314" s="71">
        <v>0.133306029109481</v>
      </c>
      <c r="CZ314" s="71">
        <v>0.53295549483162297</v>
      </c>
      <c r="DB314" s="70">
        <v>312</v>
      </c>
      <c r="DC314" s="70" t="s">
        <v>390</v>
      </c>
      <c r="DD314" s="71">
        <v>0</v>
      </c>
      <c r="DE314" s="71">
        <v>1.2909964418578601</v>
      </c>
      <c r="DF314" s="71">
        <v>0.36643934361865999</v>
      </c>
      <c r="DG314" s="71">
        <v>1.65743578547652</v>
      </c>
      <c r="DI314" s="70">
        <v>312</v>
      </c>
      <c r="DJ314" s="70" t="s">
        <v>390</v>
      </c>
      <c r="DK314" s="71">
        <v>0</v>
      </c>
      <c r="DL314" s="71">
        <v>1.4912115742202301</v>
      </c>
      <c r="DM314" s="71">
        <v>0.48640472527749701</v>
      </c>
      <c r="DN314" s="71">
        <v>1.97761629949772</v>
      </c>
      <c r="DP314" s="70">
        <v>312</v>
      </c>
      <c r="DQ314" s="70" t="s">
        <v>390</v>
      </c>
      <c r="DR314" s="71">
        <v>0</v>
      </c>
      <c r="DS314" s="71">
        <v>0.71389906877010001</v>
      </c>
      <c r="DT314" s="71">
        <v>0.21877612655079801</v>
      </c>
      <c r="DU314" s="71">
        <v>0.93267519532089904</v>
      </c>
      <c r="DW314" s="70">
        <v>312</v>
      </c>
      <c r="DX314" s="70" t="s">
        <v>390</v>
      </c>
      <c r="DY314" s="71">
        <v>0</v>
      </c>
      <c r="DZ314" s="71">
        <v>1.86602125658752</v>
      </c>
      <c r="EA314" s="71">
        <v>0.38183876060738098</v>
      </c>
      <c r="EB314" s="71">
        <v>2.2478600171948999</v>
      </c>
    </row>
    <row r="315" spans="1:132" x14ac:dyDescent="0.35">
      <c r="A315" s="70">
        <v>313</v>
      </c>
      <c r="B315" s="70" t="s">
        <v>391</v>
      </c>
      <c r="C315" s="71">
        <v>0</v>
      </c>
      <c r="D315" s="71">
        <v>2.8075150234186799</v>
      </c>
      <c r="E315" s="71">
        <v>1.0145670226004699</v>
      </c>
      <c r="F315" s="71">
        <v>3.8220820460191498</v>
      </c>
      <c r="H315" s="70">
        <v>313</v>
      </c>
      <c r="I315" s="70" t="s">
        <v>391</v>
      </c>
      <c r="J315" s="75">
        <v>0</v>
      </c>
      <c r="K315" s="71">
        <v>54.120843151790297</v>
      </c>
      <c r="L315" s="71">
        <v>18.262372329981002</v>
      </c>
      <c r="M315" s="71">
        <v>72.383215481771302</v>
      </c>
      <c r="O315" s="70">
        <v>313</v>
      </c>
      <c r="P315" s="70" t="s">
        <v>391</v>
      </c>
      <c r="Q315" s="75">
        <v>0</v>
      </c>
      <c r="R315" s="71">
        <v>151.43888744846799</v>
      </c>
      <c r="S315" s="71">
        <v>34.211047586661898</v>
      </c>
      <c r="T315" s="71">
        <v>185.64993503513</v>
      </c>
      <c r="V315" s="70">
        <v>313</v>
      </c>
      <c r="W315" s="70" t="s">
        <v>391</v>
      </c>
      <c r="X315" s="71">
        <v>0</v>
      </c>
      <c r="Y315" s="71">
        <v>131.35820485161599</v>
      </c>
      <c r="Z315" s="71">
        <v>11.6383904530168</v>
      </c>
      <c r="AA315" s="71">
        <v>142.99659530463299</v>
      </c>
      <c r="AC315" s="70">
        <v>313</v>
      </c>
      <c r="AD315" s="70" t="s">
        <v>391</v>
      </c>
      <c r="AE315" s="71">
        <v>0</v>
      </c>
      <c r="AF315" s="71">
        <v>21.7255564514806</v>
      </c>
      <c r="AG315" s="71">
        <v>6.2463499109751597</v>
      </c>
      <c r="AH315" s="71">
        <v>27.971906362455801</v>
      </c>
      <c r="AJ315" s="70">
        <v>313</v>
      </c>
      <c r="AK315" s="70" t="s">
        <v>391</v>
      </c>
      <c r="AL315" s="71">
        <v>0</v>
      </c>
      <c r="AM315" s="71">
        <v>0.30926868971302002</v>
      </c>
      <c r="AN315" s="71">
        <v>0.111714010457638</v>
      </c>
      <c r="AO315" s="71">
        <v>0.42098270017065798</v>
      </c>
      <c r="AQ315" s="70">
        <v>313</v>
      </c>
      <c r="AR315" s="70" t="s">
        <v>391</v>
      </c>
      <c r="AS315" s="71">
        <v>0</v>
      </c>
      <c r="AT315" s="71">
        <v>0.282875208782985</v>
      </c>
      <c r="AU315" s="71">
        <v>0.182566063314969</v>
      </c>
      <c r="AV315" s="71">
        <v>0.465441272097953</v>
      </c>
      <c r="AX315" s="70">
        <v>313</v>
      </c>
      <c r="AY315" s="70" t="s">
        <v>391</v>
      </c>
      <c r="AZ315" s="71">
        <v>0</v>
      </c>
      <c r="BA315" s="71">
        <v>0.30926868971302002</v>
      </c>
      <c r="BB315" s="71">
        <v>0.111714010457638</v>
      </c>
      <c r="BC315" s="71">
        <v>0.42098270017065798</v>
      </c>
      <c r="BE315" s="70">
        <v>313</v>
      </c>
      <c r="BF315" s="70" t="s">
        <v>391</v>
      </c>
      <c r="BG315" s="71">
        <v>0</v>
      </c>
      <c r="BH315" s="71">
        <v>0.282875208782985</v>
      </c>
      <c r="BI315" s="71">
        <v>0.182566063314969</v>
      </c>
      <c r="BJ315" s="71">
        <v>0.465441272097953</v>
      </c>
      <c r="BL315" s="70">
        <v>313</v>
      </c>
      <c r="BM315" s="70" t="s">
        <v>391</v>
      </c>
      <c r="BN315" s="71">
        <v>0</v>
      </c>
      <c r="BO315" s="71">
        <v>0.62977006601488705</v>
      </c>
      <c r="BP315" s="71">
        <v>0.227485491033633</v>
      </c>
      <c r="BQ315" s="71">
        <v>0.85725555704851997</v>
      </c>
      <c r="BS315" s="70">
        <v>313</v>
      </c>
      <c r="BT315" s="70" t="s">
        <v>391</v>
      </c>
      <c r="BU315" s="71">
        <v>0</v>
      </c>
      <c r="BV315" s="71">
        <v>0.454080604840152</v>
      </c>
      <c r="BW315" s="71">
        <v>0.29563428677732601</v>
      </c>
      <c r="BX315" s="71">
        <v>0.74971489161747795</v>
      </c>
      <c r="BZ315" s="70">
        <v>313</v>
      </c>
      <c r="CA315" s="70" t="s">
        <v>391</v>
      </c>
      <c r="CB315" s="71">
        <v>0</v>
      </c>
      <c r="CC315" s="71">
        <v>1.38333080264797</v>
      </c>
      <c r="CD315" s="71">
        <v>0.45449493112042</v>
      </c>
      <c r="CE315" s="71">
        <v>1.8378257337683901</v>
      </c>
      <c r="CG315" s="70">
        <v>313</v>
      </c>
      <c r="CH315" s="70" t="s">
        <v>391</v>
      </c>
      <c r="CI315" s="71">
        <v>0</v>
      </c>
      <c r="CJ315" s="71">
        <v>1.0791567579958401</v>
      </c>
      <c r="CK315" s="71">
        <v>0.93884769322561101</v>
      </c>
      <c r="CL315" s="71">
        <v>2.0180044512214499</v>
      </c>
      <c r="CN315" s="70">
        <v>313</v>
      </c>
      <c r="CO315" s="70" t="s">
        <v>391</v>
      </c>
      <c r="CP315" s="71">
        <v>0</v>
      </c>
      <c r="CQ315" s="71">
        <v>0.26086222668192199</v>
      </c>
      <c r="CR315" s="71">
        <v>9.4228631894773193E-2</v>
      </c>
      <c r="CS315" s="71">
        <v>0.35509085857669498</v>
      </c>
      <c r="CU315" s="70">
        <v>313</v>
      </c>
      <c r="CV315" s="70" t="s">
        <v>391</v>
      </c>
      <c r="CW315" s="71">
        <v>0</v>
      </c>
      <c r="CX315" s="71">
        <v>0.23356920161727601</v>
      </c>
      <c r="CY315" s="71">
        <v>0.156463688168993</v>
      </c>
      <c r="CZ315" s="71">
        <v>0.39003288978626899</v>
      </c>
      <c r="DB315" s="70">
        <v>313</v>
      </c>
      <c r="DC315" s="70" t="s">
        <v>391</v>
      </c>
      <c r="DD315" s="71">
        <v>0</v>
      </c>
      <c r="DE315" s="71">
        <v>11.4024914932449</v>
      </c>
      <c r="DF315" s="71">
        <v>0.42977236962869902</v>
      </c>
      <c r="DG315" s="71">
        <v>11.832263862873599</v>
      </c>
      <c r="DI315" s="70">
        <v>313</v>
      </c>
      <c r="DJ315" s="70" t="s">
        <v>391</v>
      </c>
      <c r="DK315" s="71">
        <v>0</v>
      </c>
      <c r="DL315" s="71">
        <v>0.874166989702305</v>
      </c>
      <c r="DM315" s="71">
        <v>0.57086686696547695</v>
      </c>
      <c r="DN315" s="71">
        <v>1.4450338566677801</v>
      </c>
      <c r="DP315" s="70">
        <v>313</v>
      </c>
      <c r="DQ315" s="70" t="s">
        <v>391</v>
      </c>
      <c r="DR315" s="71">
        <v>0</v>
      </c>
      <c r="DS315" s="71">
        <v>0.71083657606906403</v>
      </c>
      <c r="DT315" s="71">
        <v>0.25676832907443198</v>
      </c>
      <c r="DU315" s="71">
        <v>0.96760490514349595</v>
      </c>
      <c r="DW315" s="70">
        <v>313</v>
      </c>
      <c r="DX315" s="70" t="s">
        <v>391</v>
      </c>
      <c r="DY315" s="71">
        <v>0</v>
      </c>
      <c r="DZ315" s="71">
        <v>2.2788996871083098</v>
      </c>
      <c r="EA315" s="71">
        <v>0.448216463354561</v>
      </c>
      <c r="EB315" s="71">
        <v>2.7271161504628698</v>
      </c>
    </row>
    <row r="316" spans="1:132" x14ac:dyDescent="0.35">
      <c r="A316" s="70">
        <v>314</v>
      </c>
      <c r="B316" s="70" t="s">
        <v>392</v>
      </c>
      <c r="C316" s="71">
        <v>0</v>
      </c>
      <c r="D316" s="71">
        <v>3.0643697087032701E-3</v>
      </c>
      <c r="E316" s="71">
        <v>8.1454774279732495E-2</v>
      </c>
      <c r="F316" s="71">
        <v>8.4519143988435796E-2</v>
      </c>
      <c r="H316" s="70">
        <v>314</v>
      </c>
      <c r="I316" s="70" t="s">
        <v>392</v>
      </c>
      <c r="J316" s="75">
        <v>0</v>
      </c>
      <c r="K316" s="71">
        <v>0.39827341938034999</v>
      </c>
      <c r="L316" s="71">
        <v>1.4675479312124999</v>
      </c>
      <c r="M316" s="71">
        <v>1.86582135059285</v>
      </c>
      <c r="O316" s="70">
        <v>314</v>
      </c>
      <c r="P316" s="70" t="s">
        <v>392</v>
      </c>
      <c r="Q316" s="75">
        <v>0</v>
      </c>
      <c r="R316" s="71">
        <v>3.3425465754503998</v>
      </c>
      <c r="S316" s="71">
        <v>2.7548052260757898</v>
      </c>
      <c r="T316" s="71">
        <v>6.0973518015261803</v>
      </c>
      <c r="V316" s="70">
        <v>314</v>
      </c>
      <c r="W316" s="70" t="s">
        <v>392</v>
      </c>
      <c r="X316" s="71">
        <v>0</v>
      </c>
      <c r="Y316" s="71">
        <v>0.24796827647960001</v>
      </c>
      <c r="Z316" s="71">
        <v>0.93461060173342903</v>
      </c>
      <c r="AA316" s="71">
        <v>1.18257887821303</v>
      </c>
      <c r="AC316" s="70">
        <v>314</v>
      </c>
      <c r="AD316" s="70" t="s">
        <v>392</v>
      </c>
      <c r="AE316" s="71">
        <v>0</v>
      </c>
      <c r="AF316" s="71">
        <v>0.15033252024150001</v>
      </c>
      <c r="AG316" s="71">
        <v>0.50319153598491495</v>
      </c>
      <c r="AH316" s="71">
        <v>0.65352405622641496</v>
      </c>
      <c r="AJ316" s="70">
        <v>314</v>
      </c>
      <c r="AK316" s="70" t="s">
        <v>392</v>
      </c>
      <c r="AL316" s="71">
        <v>0</v>
      </c>
      <c r="AM316" s="71">
        <v>9.9767279479346399E-5</v>
      </c>
      <c r="AN316" s="71">
        <v>8.98284452714284E-3</v>
      </c>
      <c r="AO316" s="71">
        <v>9.08261180662219E-3</v>
      </c>
      <c r="AQ316" s="70">
        <v>314</v>
      </c>
      <c r="AR316" s="70" t="s">
        <v>392</v>
      </c>
      <c r="AS316" s="71">
        <v>0</v>
      </c>
      <c r="AT316" s="71">
        <v>3.2657449971351401E-5</v>
      </c>
      <c r="AU316" s="71">
        <v>1.46798317677512E-2</v>
      </c>
      <c r="AV316" s="71">
        <v>1.4712489217722601E-2</v>
      </c>
      <c r="AX316" s="70">
        <v>314</v>
      </c>
      <c r="AY316" s="70" t="s">
        <v>392</v>
      </c>
      <c r="AZ316" s="71">
        <v>0</v>
      </c>
      <c r="BA316" s="71">
        <v>9.9767279479346399E-5</v>
      </c>
      <c r="BB316" s="71">
        <v>8.98284452714284E-3</v>
      </c>
      <c r="BC316" s="71">
        <v>9.08261180662219E-3</v>
      </c>
      <c r="BE316" s="70">
        <v>314</v>
      </c>
      <c r="BF316" s="70" t="s">
        <v>392</v>
      </c>
      <c r="BG316" s="71">
        <v>0</v>
      </c>
      <c r="BH316" s="71">
        <v>3.2657449971351401E-5</v>
      </c>
      <c r="BI316" s="71">
        <v>1.46798317677512E-2</v>
      </c>
      <c r="BJ316" s="71">
        <v>1.4712489217722601E-2</v>
      </c>
      <c r="BL316" s="70">
        <v>314</v>
      </c>
      <c r="BM316" s="70" t="s">
        <v>392</v>
      </c>
      <c r="BN316" s="71">
        <v>0</v>
      </c>
      <c r="BO316" s="71">
        <v>2.0315812196228399E-4</v>
      </c>
      <c r="BP316" s="71">
        <v>1.82919473552581E-2</v>
      </c>
      <c r="BQ316" s="71">
        <v>1.84951054772204E-2</v>
      </c>
      <c r="BS316" s="70">
        <v>314</v>
      </c>
      <c r="BT316" s="70" t="s">
        <v>392</v>
      </c>
      <c r="BU316" s="71">
        <v>0</v>
      </c>
      <c r="BV316" s="71">
        <v>4.9071184749347797E-5</v>
      </c>
      <c r="BW316" s="71">
        <v>2.37867718580176E-2</v>
      </c>
      <c r="BX316" s="71">
        <v>2.38358430427669E-2</v>
      </c>
      <c r="BZ316" s="70">
        <v>314</v>
      </c>
      <c r="CA316" s="70" t="s">
        <v>392</v>
      </c>
      <c r="CB316" s="71">
        <v>0</v>
      </c>
      <c r="CC316" s="71">
        <v>1.38165572122104E-2</v>
      </c>
      <c r="CD316" s="71">
        <v>3.6513437532012201E-2</v>
      </c>
      <c r="CE316" s="71">
        <v>5.0329994744222603E-2</v>
      </c>
      <c r="CG316" s="70">
        <v>314</v>
      </c>
      <c r="CH316" s="70" t="s">
        <v>392</v>
      </c>
      <c r="CI316" s="71">
        <v>0</v>
      </c>
      <c r="CJ316" s="71">
        <v>0.18027315037116901</v>
      </c>
      <c r="CK316" s="71">
        <v>7.5626613644216398E-2</v>
      </c>
      <c r="CL316" s="71">
        <v>0.255899764015385</v>
      </c>
      <c r="CN316" s="70">
        <v>314</v>
      </c>
      <c r="CO316" s="70" t="s">
        <v>392</v>
      </c>
      <c r="CP316" s="71">
        <v>0</v>
      </c>
      <c r="CQ316" s="71">
        <v>8.4151792731200197E-5</v>
      </c>
      <c r="CR316" s="71">
        <v>7.5768576103271302E-3</v>
      </c>
      <c r="CS316" s="71">
        <v>7.6610094030583401E-3</v>
      </c>
      <c r="CU316" s="70">
        <v>314</v>
      </c>
      <c r="CV316" s="70" t="s">
        <v>392</v>
      </c>
      <c r="CW316" s="71">
        <v>0</v>
      </c>
      <c r="CX316" s="71">
        <v>2.65047213210017E-5</v>
      </c>
      <c r="CY316" s="71">
        <v>1.25831083457624E-2</v>
      </c>
      <c r="CZ316" s="71">
        <v>1.26096130670834E-2</v>
      </c>
      <c r="DB316" s="70">
        <v>314</v>
      </c>
      <c r="DC316" s="70" t="s">
        <v>392</v>
      </c>
      <c r="DD316" s="71">
        <v>0</v>
      </c>
      <c r="DE316" s="71">
        <v>3.9477802823368803E-2</v>
      </c>
      <c r="DF316" s="71">
        <v>3.44833037293025E-2</v>
      </c>
      <c r="DG316" s="71">
        <v>7.3961106552671296E-2</v>
      </c>
      <c r="DI316" s="70">
        <v>314</v>
      </c>
      <c r="DJ316" s="70" t="s">
        <v>392</v>
      </c>
      <c r="DK316" s="71">
        <v>0</v>
      </c>
      <c r="DL316" s="71">
        <v>9.9977340883199199E-5</v>
      </c>
      <c r="DM316" s="71">
        <v>4.5901553671776202E-2</v>
      </c>
      <c r="DN316" s="71">
        <v>4.60015310126594E-2</v>
      </c>
      <c r="DP316" s="70">
        <v>314</v>
      </c>
      <c r="DQ316" s="70" t="s">
        <v>392</v>
      </c>
      <c r="DR316" s="71">
        <v>0</v>
      </c>
      <c r="DS316" s="71">
        <v>2.2930944420733701E-4</v>
      </c>
      <c r="DT316" s="71">
        <v>2.0646559640292401E-2</v>
      </c>
      <c r="DU316" s="71">
        <v>2.0875869084499701E-2</v>
      </c>
      <c r="DW316" s="70">
        <v>314</v>
      </c>
      <c r="DX316" s="70" t="s">
        <v>392</v>
      </c>
      <c r="DY316" s="71">
        <v>0</v>
      </c>
      <c r="DZ316" s="71">
        <v>1.8051493650804901E-4</v>
      </c>
      <c r="EA316" s="71">
        <v>3.6057610125294598E-2</v>
      </c>
      <c r="EB316" s="71">
        <v>3.6238125061802698E-2</v>
      </c>
    </row>
    <row r="317" spans="1:132" x14ac:dyDescent="0.35">
      <c r="A317" s="70">
        <v>315</v>
      </c>
      <c r="B317" s="70" t="s">
        <v>393</v>
      </c>
      <c r="C317" s="71">
        <v>0</v>
      </c>
      <c r="D317" s="71">
        <v>0</v>
      </c>
      <c r="E317" s="71">
        <v>0</v>
      </c>
      <c r="F317" s="71">
        <v>0</v>
      </c>
      <c r="H317" s="70">
        <v>315</v>
      </c>
      <c r="I317" s="70" t="s">
        <v>393</v>
      </c>
      <c r="J317" s="75">
        <v>0</v>
      </c>
      <c r="K317" s="71">
        <v>0</v>
      </c>
      <c r="L317" s="71">
        <v>0</v>
      </c>
      <c r="M317" s="71">
        <v>0</v>
      </c>
      <c r="O317" s="70">
        <v>315</v>
      </c>
      <c r="P317" s="70" t="s">
        <v>393</v>
      </c>
      <c r="Q317" s="75">
        <v>0</v>
      </c>
      <c r="R317" s="71">
        <v>0</v>
      </c>
      <c r="S317" s="71">
        <v>0</v>
      </c>
      <c r="T317" s="71">
        <v>0</v>
      </c>
      <c r="V317" s="70">
        <v>315</v>
      </c>
      <c r="W317" s="70" t="s">
        <v>393</v>
      </c>
      <c r="X317" s="71">
        <v>0</v>
      </c>
      <c r="Y317" s="71">
        <v>0</v>
      </c>
      <c r="Z317" s="71">
        <v>0</v>
      </c>
      <c r="AA317" s="71">
        <v>0</v>
      </c>
      <c r="AC317" s="70">
        <v>315</v>
      </c>
      <c r="AD317" s="70" t="s">
        <v>393</v>
      </c>
      <c r="AE317" s="71">
        <v>0</v>
      </c>
      <c r="AF317" s="71">
        <v>0</v>
      </c>
      <c r="AG317" s="71">
        <v>0</v>
      </c>
      <c r="AH317" s="71">
        <v>0</v>
      </c>
      <c r="AJ317" s="70">
        <v>315</v>
      </c>
      <c r="AK317" s="70" t="s">
        <v>393</v>
      </c>
      <c r="AL317" s="71">
        <v>0</v>
      </c>
      <c r="AM317" s="71">
        <v>0</v>
      </c>
      <c r="AN317" s="71">
        <v>0</v>
      </c>
      <c r="AO317" s="71">
        <v>0</v>
      </c>
      <c r="AQ317" s="70">
        <v>315</v>
      </c>
      <c r="AR317" s="70" t="s">
        <v>393</v>
      </c>
      <c r="AS317" s="71">
        <v>0</v>
      </c>
      <c r="AT317" s="71">
        <v>0</v>
      </c>
      <c r="AU317" s="71">
        <v>0</v>
      </c>
      <c r="AV317" s="71">
        <v>0</v>
      </c>
      <c r="AX317" s="70">
        <v>315</v>
      </c>
      <c r="AY317" s="70" t="s">
        <v>393</v>
      </c>
      <c r="AZ317" s="71">
        <v>0</v>
      </c>
      <c r="BA317" s="71">
        <v>0</v>
      </c>
      <c r="BB317" s="71">
        <v>0</v>
      </c>
      <c r="BC317" s="71">
        <v>0</v>
      </c>
      <c r="BE317" s="70">
        <v>315</v>
      </c>
      <c r="BF317" s="70" t="s">
        <v>393</v>
      </c>
      <c r="BG317" s="71">
        <v>0</v>
      </c>
      <c r="BH317" s="71">
        <v>0</v>
      </c>
      <c r="BI317" s="71">
        <v>0</v>
      </c>
      <c r="BJ317" s="71">
        <v>0</v>
      </c>
      <c r="BL317" s="70">
        <v>315</v>
      </c>
      <c r="BM317" s="70" t="s">
        <v>393</v>
      </c>
      <c r="BN317" s="71">
        <v>0</v>
      </c>
      <c r="BO317" s="71">
        <v>0</v>
      </c>
      <c r="BP317" s="71">
        <v>0</v>
      </c>
      <c r="BQ317" s="71">
        <v>0</v>
      </c>
      <c r="BS317" s="70">
        <v>315</v>
      </c>
      <c r="BT317" s="70" t="s">
        <v>393</v>
      </c>
      <c r="BU317" s="71">
        <v>0</v>
      </c>
      <c r="BV317" s="71">
        <v>0</v>
      </c>
      <c r="BW317" s="71">
        <v>0</v>
      </c>
      <c r="BX317" s="71">
        <v>0</v>
      </c>
      <c r="BZ317" s="70">
        <v>315</v>
      </c>
      <c r="CA317" s="70" t="s">
        <v>393</v>
      </c>
      <c r="CB317" s="71">
        <v>0</v>
      </c>
      <c r="CC317" s="71">
        <v>0</v>
      </c>
      <c r="CD317" s="71">
        <v>0</v>
      </c>
      <c r="CE317" s="71">
        <v>0</v>
      </c>
      <c r="CG317" s="70">
        <v>315</v>
      </c>
      <c r="CH317" s="70" t="s">
        <v>393</v>
      </c>
      <c r="CI317" s="71">
        <v>0</v>
      </c>
      <c r="CJ317" s="71">
        <v>0</v>
      </c>
      <c r="CK317" s="71">
        <v>0</v>
      </c>
      <c r="CL317" s="71">
        <v>0</v>
      </c>
      <c r="CN317" s="70">
        <v>315</v>
      </c>
      <c r="CO317" s="70" t="s">
        <v>393</v>
      </c>
      <c r="CP317" s="71">
        <v>0</v>
      </c>
      <c r="CQ317" s="71">
        <v>0</v>
      </c>
      <c r="CR317" s="71">
        <v>0</v>
      </c>
      <c r="CS317" s="71">
        <v>0</v>
      </c>
      <c r="CU317" s="70">
        <v>315</v>
      </c>
      <c r="CV317" s="70" t="s">
        <v>393</v>
      </c>
      <c r="CW317" s="71">
        <v>0</v>
      </c>
      <c r="CX317" s="71">
        <v>0</v>
      </c>
      <c r="CY317" s="71">
        <v>0</v>
      </c>
      <c r="CZ317" s="71">
        <v>0</v>
      </c>
      <c r="DB317" s="70">
        <v>315</v>
      </c>
      <c r="DC317" s="70" t="s">
        <v>393</v>
      </c>
      <c r="DD317" s="71">
        <v>0</v>
      </c>
      <c r="DE317" s="71">
        <v>0</v>
      </c>
      <c r="DF317" s="71">
        <v>0</v>
      </c>
      <c r="DG317" s="71">
        <v>0</v>
      </c>
      <c r="DI317" s="70">
        <v>315</v>
      </c>
      <c r="DJ317" s="70" t="s">
        <v>393</v>
      </c>
      <c r="DK317" s="71">
        <v>0</v>
      </c>
      <c r="DL317" s="71">
        <v>0</v>
      </c>
      <c r="DM317" s="71">
        <v>0</v>
      </c>
      <c r="DN317" s="71">
        <v>0</v>
      </c>
      <c r="DP317" s="70">
        <v>315</v>
      </c>
      <c r="DQ317" s="70" t="s">
        <v>393</v>
      </c>
      <c r="DR317" s="71">
        <v>0</v>
      </c>
      <c r="DS317" s="71">
        <v>0</v>
      </c>
      <c r="DT317" s="71">
        <v>0</v>
      </c>
      <c r="DU317" s="71">
        <v>0</v>
      </c>
      <c r="DW317" s="70">
        <v>315</v>
      </c>
      <c r="DX317" s="70" t="s">
        <v>393</v>
      </c>
      <c r="DY317" s="71">
        <v>0</v>
      </c>
      <c r="DZ317" s="71">
        <v>0</v>
      </c>
      <c r="EA317" s="71">
        <v>0</v>
      </c>
      <c r="EB317" s="71">
        <v>0</v>
      </c>
    </row>
    <row r="318" spans="1:132" x14ac:dyDescent="0.35">
      <c r="A318" s="70">
        <v>316</v>
      </c>
      <c r="B318" s="70" t="s">
        <v>394</v>
      </c>
      <c r="C318" s="71">
        <v>0</v>
      </c>
      <c r="D318" s="71">
        <v>0</v>
      </c>
      <c r="E318" s="71">
        <v>0</v>
      </c>
      <c r="F318" s="71">
        <v>0</v>
      </c>
      <c r="H318" s="70">
        <v>316</v>
      </c>
      <c r="I318" s="70" t="s">
        <v>394</v>
      </c>
      <c r="J318" s="75">
        <v>0</v>
      </c>
      <c r="K318" s="71">
        <v>0</v>
      </c>
      <c r="L318" s="71">
        <v>0</v>
      </c>
      <c r="M318" s="71">
        <v>0</v>
      </c>
      <c r="O318" s="70">
        <v>316</v>
      </c>
      <c r="P318" s="70" t="s">
        <v>394</v>
      </c>
      <c r="Q318" s="75">
        <v>0</v>
      </c>
      <c r="R318" s="71">
        <v>0</v>
      </c>
      <c r="S318" s="71">
        <v>0</v>
      </c>
      <c r="T318" s="71">
        <v>0</v>
      </c>
      <c r="V318" s="70">
        <v>316</v>
      </c>
      <c r="W318" s="70" t="s">
        <v>394</v>
      </c>
      <c r="X318" s="71">
        <v>0</v>
      </c>
      <c r="Y318" s="71">
        <v>0</v>
      </c>
      <c r="Z318" s="71">
        <v>0</v>
      </c>
      <c r="AA318" s="71">
        <v>0</v>
      </c>
      <c r="AC318" s="70">
        <v>316</v>
      </c>
      <c r="AD318" s="70" t="s">
        <v>394</v>
      </c>
      <c r="AE318" s="71">
        <v>0</v>
      </c>
      <c r="AF318" s="71">
        <v>0</v>
      </c>
      <c r="AG318" s="71">
        <v>0</v>
      </c>
      <c r="AH318" s="71">
        <v>0</v>
      </c>
      <c r="AJ318" s="70">
        <v>316</v>
      </c>
      <c r="AK318" s="70" t="s">
        <v>394</v>
      </c>
      <c r="AL318" s="71">
        <v>0</v>
      </c>
      <c r="AM318" s="71">
        <v>0</v>
      </c>
      <c r="AN318" s="71">
        <v>0</v>
      </c>
      <c r="AO318" s="71">
        <v>0</v>
      </c>
      <c r="AQ318" s="70">
        <v>316</v>
      </c>
      <c r="AR318" s="70" t="s">
        <v>394</v>
      </c>
      <c r="AS318" s="71">
        <v>0</v>
      </c>
      <c r="AT318" s="71">
        <v>0</v>
      </c>
      <c r="AU318" s="71">
        <v>0</v>
      </c>
      <c r="AV318" s="71">
        <v>0</v>
      </c>
      <c r="AX318" s="70">
        <v>316</v>
      </c>
      <c r="AY318" s="70" t="s">
        <v>394</v>
      </c>
      <c r="AZ318" s="71">
        <v>0</v>
      </c>
      <c r="BA318" s="71">
        <v>0</v>
      </c>
      <c r="BB318" s="71">
        <v>0</v>
      </c>
      <c r="BC318" s="71">
        <v>0</v>
      </c>
      <c r="BE318" s="70">
        <v>316</v>
      </c>
      <c r="BF318" s="70" t="s">
        <v>394</v>
      </c>
      <c r="BG318" s="71">
        <v>0</v>
      </c>
      <c r="BH318" s="71">
        <v>0</v>
      </c>
      <c r="BI318" s="71">
        <v>0</v>
      </c>
      <c r="BJ318" s="71">
        <v>0</v>
      </c>
      <c r="BL318" s="70">
        <v>316</v>
      </c>
      <c r="BM318" s="70" t="s">
        <v>394</v>
      </c>
      <c r="BN318" s="71">
        <v>0</v>
      </c>
      <c r="BO318" s="71">
        <v>0</v>
      </c>
      <c r="BP318" s="71">
        <v>0</v>
      </c>
      <c r="BQ318" s="71">
        <v>0</v>
      </c>
      <c r="BS318" s="70">
        <v>316</v>
      </c>
      <c r="BT318" s="70" t="s">
        <v>394</v>
      </c>
      <c r="BU318" s="71">
        <v>0</v>
      </c>
      <c r="BV318" s="71">
        <v>0</v>
      </c>
      <c r="BW318" s="71">
        <v>0</v>
      </c>
      <c r="BX318" s="71">
        <v>0</v>
      </c>
      <c r="BZ318" s="70">
        <v>316</v>
      </c>
      <c r="CA318" s="70" t="s">
        <v>394</v>
      </c>
      <c r="CB318" s="71">
        <v>0</v>
      </c>
      <c r="CC318" s="71">
        <v>0</v>
      </c>
      <c r="CD318" s="71">
        <v>0</v>
      </c>
      <c r="CE318" s="71">
        <v>0</v>
      </c>
      <c r="CG318" s="70">
        <v>316</v>
      </c>
      <c r="CH318" s="70" t="s">
        <v>394</v>
      </c>
      <c r="CI318" s="71">
        <v>0</v>
      </c>
      <c r="CJ318" s="71">
        <v>0</v>
      </c>
      <c r="CK318" s="71">
        <v>0</v>
      </c>
      <c r="CL318" s="71">
        <v>0</v>
      </c>
      <c r="CN318" s="70">
        <v>316</v>
      </c>
      <c r="CO318" s="70" t="s">
        <v>394</v>
      </c>
      <c r="CP318" s="71">
        <v>0</v>
      </c>
      <c r="CQ318" s="71">
        <v>0</v>
      </c>
      <c r="CR318" s="71">
        <v>0</v>
      </c>
      <c r="CS318" s="71">
        <v>0</v>
      </c>
      <c r="CU318" s="70">
        <v>316</v>
      </c>
      <c r="CV318" s="70" t="s">
        <v>394</v>
      </c>
      <c r="CW318" s="71">
        <v>0</v>
      </c>
      <c r="CX318" s="71">
        <v>0</v>
      </c>
      <c r="CY318" s="71">
        <v>0</v>
      </c>
      <c r="CZ318" s="71">
        <v>0</v>
      </c>
      <c r="DB318" s="70">
        <v>316</v>
      </c>
      <c r="DC318" s="70" t="s">
        <v>394</v>
      </c>
      <c r="DD318" s="71">
        <v>0</v>
      </c>
      <c r="DE318" s="71">
        <v>0</v>
      </c>
      <c r="DF318" s="71">
        <v>0</v>
      </c>
      <c r="DG318" s="71">
        <v>0</v>
      </c>
      <c r="DI318" s="70">
        <v>316</v>
      </c>
      <c r="DJ318" s="70" t="s">
        <v>394</v>
      </c>
      <c r="DK318" s="71">
        <v>0</v>
      </c>
      <c r="DL318" s="71">
        <v>0</v>
      </c>
      <c r="DM318" s="71">
        <v>0</v>
      </c>
      <c r="DN318" s="71">
        <v>0</v>
      </c>
      <c r="DP318" s="70">
        <v>316</v>
      </c>
      <c r="DQ318" s="70" t="s">
        <v>394</v>
      </c>
      <c r="DR318" s="71">
        <v>0</v>
      </c>
      <c r="DS318" s="71">
        <v>0</v>
      </c>
      <c r="DT318" s="71">
        <v>0</v>
      </c>
      <c r="DU318" s="71">
        <v>0</v>
      </c>
      <c r="DW318" s="70">
        <v>316</v>
      </c>
      <c r="DX318" s="70" t="s">
        <v>394</v>
      </c>
      <c r="DY318" s="71">
        <v>0</v>
      </c>
      <c r="DZ318" s="71">
        <v>0</v>
      </c>
      <c r="EA318" s="71">
        <v>0</v>
      </c>
      <c r="EB318" s="71">
        <v>0</v>
      </c>
    </row>
    <row r="319" spans="1:132" x14ac:dyDescent="0.35">
      <c r="A319" s="70">
        <v>317</v>
      </c>
      <c r="B319" s="70" t="s">
        <v>395</v>
      </c>
      <c r="C319" s="71">
        <v>0</v>
      </c>
      <c r="D319" s="71">
        <v>8.2804858269872099</v>
      </c>
      <c r="E319" s="71">
        <v>0.70979835008571801</v>
      </c>
      <c r="F319" s="71">
        <v>8.9902841770729296</v>
      </c>
      <c r="H319" s="70">
        <v>317</v>
      </c>
      <c r="I319" s="70" t="s">
        <v>395</v>
      </c>
      <c r="J319" s="75">
        <v>0</v>
      </c>
      <c r="K319" s="71">
        <v>365.58046712728498</v>
      </c>
      <c r="L319" s="71">
        <v>12.7624854242359</v>
      </c>
      <c r="M319" s="71">
        <v>378.34295255152102</v>
      </c>
      <c r="O319" s="70">
        <v>317</v>
      </c>
      <c r="P319" s="70" t="s">
        <v>395</v>
      </c>
      <c r="Q319" s="75">
        <v>0</v>
      </c>
      <c r="R319" s="71">
        <v>134.42418053855999</v>
      </c>
      <c r="S319" s="71">
        <v>23.849556984714301</v>
      </c>
      <c r="T319" s="71">
        <v>158.273737523275</v>
      </c>
      <c r="V319" s="70">
        <v>317</v>
      </c>
      <c r="W319" s="70" t="s">
        <v>395</v>
      </c>
      <c r="X319" s="71">
        <v>0</v>
      </c>
      <c r="Y319" s="71">
        <v>189.59129074714701</v>
      </c>
      <c r="Z319" s="71">
        <v>8.1400231828494203</v>
      </c>
      <c r="AA319" s="71">
        <v>197.73131392999599</v>
      </c>
      <c r="AC319" s="70">
        <v>317</v>
      </c>
      <c r="AD319" s="70" t="s">
        <v>395</v>
      </c>
      <c r="AE319" s="71">
        <v>0</v>
      </c>
      <c r="AF319" s="71">
        <v>15.3779067664997</v>
      </c>
      <c r="AG319" s="71">
        <v>4.35232504296724</v>
      </c>
      <c r="AH319" s="71">
        <v>19.7302318094669</v>
      </c>
      <c r="AJ319" s="70">
        <v>317</v>
      </c>
      <c r="AK319" s="70" t="s">
        <v>395</v>
      </c>
      <c r="AL319" s="71">
        <v>0</v>
      </c>
      <c r="AM319" s="71">
        <v>2.08226628246884</v>
      </c>
      <c r="AN319" s="71">
        <v>7.8012073303549506E-2</v>
      </c>
      <c r="AO319" s="71">
        <v>2.1602783557723901</v>
      </c>
      <c r="AQ319" s="70">
        <v>317</v>
      </c>
      <c r="AR319" s="70" t="s">
        <v>395</v>
      </c>
      <c r="AS319" s="71">
        <v>0</v>
      </c>
      <c r="AT319" s="71">
        <v>0.78250964015938795</v>
      </c>
      <c r="AU319" s="71">
        <v>0.127491275610462</v>
      </c>
      <c r="AV319" s="71">
        <v>0.91000091576984998</v>
      </c>
      <c r="AX319" s="70">
        <v>317</v>
      </c>
      <c r="AY319" s="70" t="s">
        <v>395</v>
      </c>
      <c r="AZ319" s="71">
        <v>0</v>
      </c>
      <c r="BA319" s="71">
        <v>2.08226628246884</v>
      </c>
      <c r="BB319" s="71">
        <v>7.8012073303549506E-2</v>
      </c>
      <c r="BC319" s="71">
        <v>2.1602783557723901</v>
      </c>
      <c r="BE319" s="70">
        <v>317</v>
      </c>
      <c r="BF319" s="70" t="s">
        <v>395</v>
      </c>
      <c r="BG319" s="71">
        <v>0</v>
      </c>
      <c r="BH319" s="71">
        <v>0.78250964015938795</v>
      </c>
      <c r="BI319" s="71">
        <v>0.127491275610462</v>
      </c>
      <c r="BJ319" s="71">
        <v>0.91000091576984998</v>
      </c>
      <c r="BL319" s="70">
        <v>317</v>
      </c>
      <c r="BM319" s="70" t="s">
        <v>395</v>
      </c>
      <c r="BN319" s="71">
        <v>0</v>
      </c>
      <c r="BO319" s="71">
        <v>4.2401607980032399</v>
      </c>
      <c r="BP319" s="71">
        <v>0.158857557161456</v>
      </c>
      <c r="BQ319" s="71">
        <v>4.3990183551647002</v>
      </c>
      <c r="BS319" s="70">
        <v>317</v>
      </c>
      <c r="BT319" s="70" t="s">
        <v>395</v>
      </c>
      <c r="BU319" s="71">
        <v>0</v>
      </c>
      <c r="BV319" s="71">
        <v>1.26529969228154</v>
      </c>
      <c r="BW319" s="71">
        <v>0.20629118364392901</v>
      </c>
      <c r="BX319" s="71">
        <v>1.4715908759254701</v>
      </c>
      <c r="BZ319" s="70">
        <v>317</v>
      </c>
      <c r="CA319" s="70" t="s">
        <v>395</v>
      </c>
      <c r="CB319" s="71">
        <v>0</v>
      </c>
      <c r="CC319" s="71">
        <v>9.3556319210194907</v>
      </c>
      <c r="CD319" s="71">
        <v>0.31771672996224098</v>
      </c>
      <c r="CE319" s="71">
        <v>9.6733486509817297</v>
      </c>
      <c r="CG319" s="70">
        <v>317</v>
      </c>
      <c r="CH319" s="70" t="s">
        <v>395</v>
      </c>
      <c r="CI319" s="71">
        <v>0</v>
      </c>
      <c r="CJ319" s="71">
        <v>1.5755138074616899</v>
      </c>
      <c r="CK319" s="71">
        <v>0.654219026881385</v>
      </c>
      <c r="CL319" s="71">
        <v>2.2297328343430798</v>
      </c>
      <c r="CN319" s="70">
        <v>317</v>
      </c>
      <c r="CO319" s="70" t="s">
        <v>395</v>
      </c>
      <c r="CP319" s="71">
        <v>0</v>
      </c>
      <c r="CQ319" s="71">
        <v>1.7563517971817599</v>
      </c>
      <c r="CR319" s="71">
        <v>6.58016922725706E-2</v>
      </c>
      <c r="CS319" s="71">
        <v>1.8221534894543301</v>
      </c>
      <c r="CU319" s="70">
        <v>317</v>
      </c>
      <c r="CV319" s="70" t="s">
        <v>395</v>
      </c>
      <c r="CW319" s="71">
        <v>0</v>
      </c>
      <c r="CX319" s="71">
        <v>0.72410246517583199</v>
      </c>
      <c r="CY319" s="71">
        <v>0.10924115667161</v>
      </c>
      <c r="CZ319" s="71">
        <v>0.83334362184744204</v>
      </c>
      <c r="DB319" s="70">
        <v>317</v>
      </c>
      <c r="DC319" s="70" t="s">
        <v>395</v>
      </c>
      <c r="DD319" s="71">
        <v>0</v>
      </c>
      <c r="DE319" s="71">
        <v>7.0695624191829598</v>
      </c>
      <c r="DF319" s="71">
        <v>0.30089066880439302</v>
      </c>
      <c r="DG319" s="71">
        <v>7.3704530879873502</v>
      </c>
      <c r="DI319" s="70">
        <v>317</v>
      </c>
      <c r="DJ319" s="70" t="s">
        <v>395</v>
      </c>
      <c r="DK319" s="71">
        <v>0</v>
      </c>
      <c r="DL319" s="71">
        <v>2.67463511990108</v>
      </c>
      <c r="DM319" s="71">
        <v>0.39866250216315602</v>
      </c>
      <c r="DN319" s="71">
        <v>3.0732976220642398</v>
      </c>
      <c r="DP319" s="70">
        <v>317</v>
      </c>
      <c r="DQ319" s="70" t="s">
        <v>395</v>
      </c>
      <c r="DR319" s="71">
        <v>0</v>
      </c>
      <c r="DS319" s="71">
        <v>4.7859711762858703</v>
      </c>
      <c r="DT319" s="71">
        <v>0.17930633434183499</v>
      </c>
      <c r="DU319" s="71">
        <v>4.9652775106276996</v>
      </c>
      <c r="DW319" s="70">
        <v>317</v>
      </c>
      <c r="DX319" s="70" t="s">
        <v>395</v>
      </c>
      <c r="DY319" s="71">
        <v>0</v>
      </c>
      <c r="DZ319" s="71">
        <v>2.6620175381137301</v>
      </c>
      <c r="EA319" s="71">
        <v>0.312823468910714</v>
      </c>
      <c r="EB319" s="71">
        <v>2.9748410070244402</v>
      </c>
    </row>
    <row r="320" spans="1:132" x14ac:dyDescent="0.35">
      <c r="A320" s="70">
        <v>318</v>
      </c>
      <c r="B320" s="70" t="s">
        <v>396</v>
      </c>
      <c r="C320" s="71">
        <v>0</v>
      </c>
      <c r="D320" s="71">
        <v>0</v>
      </c>
      <c r="E320" s="71">
        <v>0</v>
      </c>
      <c r="F320" s="71">
        <v>0</v>
      </c>
      <c r="H320" s="70">
        <v>318</v>
      </c>
      <c r="I320" s="70" t="s">
        <v>396</v>
      </c>
      <c r="J320" s="75">
        <v>0</v>
      </c>
      <c r="K320" s="71">
        <v>0</v>
      </c>
      <c r="L320" s="71">
        <v>0</v>
      </c>
      <c r="M320" s="71">
        <v>0</v>
      </c>
      <c r="O320" s="70">
        <v>318</v>
      </c>
      <c r="P320" s="70" t="s">
        <v>396</v>
      </c>
      <c r="Q320" s="75">
        <v>0</v>
      </c>
      <c r="R320" s="71">
        <v>0</v>
      </c>
      <c r="S320" s="71">
        <v>0</v>
      </c>
      <c r="T320" s="71">
        <v>0</v>
      </c>
      <c r="V320" s="70">
        <v>318</v>
      </c>
      <c r="W320" s="70" t="s">
        <v>396</v>
      </c>
      <c r="X320" s="71">
        <v>0</v>
      </c>
      <c r="Y320" s="71">
        <v>0</v>
      </c>
      <c r="Z320" s="71">
        <v>0</v>
      </c>
      <c r="AA320" s="71">
        <v>0</v>
      </c>
      <c r="AC320" s="70">
        <v>318</v>
      </c>
      <c r="AD320" s="70" t="s">
        <v>396</v>
      </c>
      <c r="AE320" s="71">
        <v>0</v>
      </c>
      <c r="AF320" s="71">
        <v>0</v>
      </c>
      <c r="AG320" s="71">
        <v>0</v>
      </c>
      <c r="AH320" s="71">
        <v>0</v>
      </c>
      <c r="AJ320" s="70">
        <v>318</v>
      </c>
      <c r="AK320" s="70" t="s">
        <v>396</v>
      </c>
      <c r="AL320" s="71">
        <v>0</v>
      </c>
      <c r="AM320" s="71">
        <v>0</v>
      </c>
      <c r="AN320" s="71">
        <v>0</v>
      </c>
      <c r="AO320" s="71">
        <v>0</v>
      </c>
      <c r="AQ320" s="70">
        <v>318</v>
      </c>
      <c r="AR320" s="70" t="s">
        <v>396</v>
      </c>
      <c r="AS320" s="71">
        <v>0</v>
      </c>
      <c r="AT320" s="71">
        <v>0</v>
      </c>
      <c r="AU320" s="71">
        <v>0</v>
      </c>
      <c r="AV320" s="71">
        <v>0</v>
      </c>
      <c r="AX320" s="70">
        <v>318</v>
      </c>
      <c r="AY320" s="70" t="s">
        <v>396</v>
      </c>
      <c r="AZ320" s="71">
        <v>0</v>
      </c>
      <c r="BA320" s="71">
        <v>0</v>
      </c>
      <c r="BB320" s="71">
        <v>0</v>
      </c>
      <c r="BC320" s="71">
        <v>0</v>
      </c>
      <c r="BE320" s="70">
        <v>318</v>
      </c>
      <c r="BF320" s="70" t="s">
        <v>396</v>
      </c>
      <c r="BG320" s="71">
        <v>0</v>
      </c>
      <c r="BH320" s="71">
        <v>0</v>
      </c>
      <c r="BI320" s="71">
        <v>0</v>
      </c>
      <c r="BJ320" s="71">
        <v>0</v>
      </c>
      <c r="BL320" s="70">
        <v>318</v>
      </c>
      <c r="BM320" s="70" t="s">
        <v>396</v>
      </c>
      <c r="BN320" s="71">
        <v>0</v>
      </c>
      <c r="BO320" s="71">
        <v>0</v>
      </c>
      <c r="BP320" s="71">
        <v>0</v>
      </c>
      <c r="BQ320" s="71">
        <v>0</v>
      </c>
      <c r="BS320" s="70">
        <v>318</v>
      </c>
      <c r="BT320" s="70" t="s">
        <v>396</v>
      </c>
      <c r="BU320" s="71">
        <v>0</v>
      </c>
      <c r="BV320" s="71">
        <v>0</v>
      </c>
      <c r="BW320" s="71">
        <v>0</v>
      </c>
      <c r="BX320" s="71">
        <v>0</v>
      </c>
      <c r="BZ320" s="70">
        <v>318</v>
      </c>
      <c r="CA320" s="70" t="s">
        <v>396</v>
      </c>
      <c r="CB320" s="71">
        <v>0</v>
      </c>
      <c r="CC320" s="71">
        <v>0</v>
      </c>
      <c r="CD320" s="71">
        <v>0</v>
      </c>
      <c r="CE320" s="71">
        <v>0</v>
      </c>
      <c r="CG320" s="70">
        <v>318</v>
      </c>
      <c r="CH320" s="70" t="s">
        <v>396</v>
      </c>
      <c r="CI320" s="71">
        <v>0</v>
      </c>
      <c r="CJ320" s="71">
        <v>0</v>
      </c>
      <c r="CK320" s="71">
        <v>0</v>
      </c>
      <c r="CL320" s="71">
        <v>0</v>
      </c>
      <c r="CN320" s="70">
        <v>318</v>
      </c>
      <c r="CO320" s="70" t="s">
        <v>396</v>
      </c>
      <c r="CP320" s="71">
        <v>0</v>
      </c>
      <c r="CQ320" s="71">
        <v>0</v>
      </c>
      <c r="CR320" s="71">
        <v>0</v>
      </c>
      <c r="CS320" s="71">
        <v>0</v>
      </c>
      <c r="CU320" s="70">
        <v>318</v>
      </c>
      <c r="CV320" s="70" t="s">
        <v>396</v>
      </c>
      <c r="CW320" s="71">
        <v>0</v>
      </c>
      <c r="CX320" s="71">
        <v>0</v>
      </c>
      <c r="CY320" s="71">
        <v>0</v>
      </c>
      <c r="CZ320" s="71">
        <v>0</v>
      </c>
      <c r="DB320" s="70">
        <v>318</v>
      </c>
      <c r="DC320" s="70" t="s">
        <v>396</v>
      </c>
      <c r="DD320" s="71">
        <v>0</v>
      </c>
      <c r="DE320" s="71">
        <v>0</v>
      </c>
      <c r="DF320" s="71">
        <v>0</v>
      </c>
      <c r="DG320" s="71">
        <v>0</v>
      </c>
      <c r="DI320" s="70">
        <v>318</v>
      </c>
      <c r="DJ320" s="70" t="s">
        <v>396</v>
      </c>
      <c r="DK320" s="71">
        <v>0</v>
      </c>
      <c r="DL320" s="71">
        <v>0</v>
      </c>
      <c r="DM320" s="71">
        <v>0</v>
      </c>
      <c r="DN320" s="71">
        <v>0</v>
      </c>
      <c r="DP320" s="70">
        <v>318</v>
      </c>
      <c r="DQ320" s="70" t="s">
        <v>396</v>
      </c>
      <c r="DR320" s="71">
        <v>0</v>
      </c>
      <c r="DS320" s="71">
        <v>0</v>
      </c>
      <c r="DT320" s="71">
        <v>0</v>
      </c>
      <c r="DU320" s="71">
        <v>0</v>
      </c>
      <c r="DW320" s="70">
        <v>318</v>
      </c>
      <c r="DX320" s="70" t="s">
        <v>396</v>
      </c>
      <c r="DY320" s="71">
        <v>0</v>
      </c>
      <c r="DZ320" s="71">
        <v>0</v>
      </c>
      <c r="EA320" s="71">
        <v>0</v>
      </c>
      <c r="EB320" s="71">
        <v>0</v>
      </c>
    </row>
    <row r="321" spans="1:132" x14ac:dyDescent="0.35">
      <c r="A321" s="70">
        <v>319</v>
      </c>
      <c r="B321" s="70" t="s">
        <v>397</v>
      </c>
      <c r="C321" s="71">
        <v>0</v>
      </c>
      <c r="D321" s="71">
        <v>0</v>
      </c>
      <c r="E321" s="71">
        <v>0</v>
      </c>
      <c r="F321" s="71">
        <v>0</v>
      </c>
      <c r="H321" s="70">
        <v>319</v>
      </c>
      <c r="I321" s="70" t="s">
        <v>397</v>
      </c>
      <c r="J321" s="75">
        <v>0</v>
      </c>
      <c r="K321" s="71">
        <v>0</v>
      </c>
      <c r="L321" s="71">
        <v>0</v>
      </c>
      <c r="M321" s="71">
        <v>0</v>
      </c>
      <c r="O321" s="70">
        <v>319</v>
      </c>
      <c r="P321" s="70" t="s">
        <v>397</v>
      </c>
      <c r="Q321" s="75">
        <v>0</v>
      </c>
      <c r="R321" s="71">
        <v>0</v>
      </c>
      <c r="S321" s="71">
        <v>0</v>
      </c>
      <c r="T321" s="71">
        <v>0</v>
      </c>
      <c r="V321" s="70">
        <v>319</v>
      </c>
      <c r="W321" s="70" t="s">
        <v>397</v>
      </c>
      <c r="X321" s="71">
        <v>0</v>
      </c>
      <c r="Y321" s="71">
        <v>0</v>
      </c>
      <c r="Z321" s="71">
        <v>0</v>
      </c>
      <c r="AA321" s="71">
        <v>0</v>
      </c>
      <c r="AC321" s="70">
        <v>319</v>
      </c>
      <c r="AD321" s="70" t="s">
        <v>397</v>
      </c>
      <c r="AE321" s="71">
        <v>0</v>
      </c>
      <c r="AF321" s="71">
        <v>0</v>
      </c>
      <c r="AG321" s="71">
        <v>0</v>
      </c>
      <c r="AH321" s="71">
        <v>0</v>
      </c>
      <c r="AJ321" s="70">
        <v>319</v>
      </c>
      <c r="AK321" s="70" t="s">
        <v>397</v>
      </c>
      <c r="AL321" s="71">
        <v>0</v>
      </c>
      <c r="AM321" s="71">
        <v>0</v>
      </c>
      <c r="AN321" s="71">
        <v>0</v>
      </c>
      <c r="AO321" s="71">
        <v>0</v>
      </c>
      <c r="AQ321" s="70">
        <v>319</v>
      </c>
      <c r="AR321" s="70" t="s">
        <v>397</v>
      </c>
      <c r="AS321" s="71">
        <v>0</v>
      </c>
      <c r="AT321" s="71">
        <v>0</v>
      </c>
      <c r="AU321" s="71">
        <v>0</v>
      </c>
      <c r="AV321" s="71">
        <v>0</v>
      </c>
      <c r="AX321" s="70">
        <v>319</v>
      </c>
      <c r="AY321" s="70" t="s">
        <v>397</v>
      </c>
      <c r="AZ321" s="71">
        <v>0</v>
      </c>
      <c r="BA321" s="71">
        <v>0</v>
      </c>
      <c r="BB321" s="71">
        <v>0</v>
      </c>
      <c r="BC321" s="71">
        <v>0</v>
      </c>
      <c r="BE321" s="70">
        <v>319</v>
      </c>
      <c r="BF321" s="70" t="s">
        <v>397</v>
      </c>
      <c r="BG321" s="71">
        <v>0</v>
      </c>
      <c r="BH321" s="71">
        <v>0</v>
      </c>
      <c r="BI321" s="71">
        <v>0</v>
      </c>
      <c r="BJ321" s="71">
        <v>0</v>
      </c>
      <c r="BL321" s="70">
        <v>319</v>
      </c>
      <c r="BM321" s="70" t="s">
        <v>397</v>
      </c>
      <c r="BN321" s="71">
        <v>0</v>
      </c>
      <c r="BO321" s="71">
        <v>0</v>
      </c>
      <c r="BP321" s="71">
        <v>0</v>
      </c>
      <c r="BQ321" s="71">
        <v>0</v>
      </c>
      <c r="BS321" s="70">
        <v>319</v>
      </c>
      <c r="BT321" s="70" t="s">
        <v>397</v>
      </c>
      <c r="BU321" s="71">
        <v>0</v>
      </c>
      <c r="BV321" s="71">
        <v>0</v>
      </c>
      <c r="BW321" s="71">
        <v>0</v>
      </c>
      <c r="BX321" s="71">
        <v>0</v>
      </c>
      <c r="BZ321" s="70">
        <v>319</v>
      </c>
      <c r="CA321" s="70" t="s">
        <v>397</v>
      </c>
      <c r="CB321" s="71">
        <v>0</v>
      </c>
      <c r="CC321" s="71">
        <v>0</v>
      </c>
      <c r="CD321" s="71">
        <v>0</v>
      </c>
      <c r="CE321" s="71">
        <v>0</v>
      </c>
      <c r="CG321" s="70">
        <v>319</v>
      </c>
      <c r="CH321" s="70" t="s">
        <v>397</v>
      </c>
      <c r="CI321" s="71">
        <v>0</v>
      </c>
      <c r="CJ321" s="71">
        <v>0</v>
      </c>
      <c r="CK321" s="71">
        <v>0</v>
      </c>
      <c r="CL321" s="71">
        <v>0</v>
      </c>
      <c r="CN321" s="70">
        <v>319</v>
      </c>
      <c r="CO321" s="70" t="s">
        <v>397</v>
      </c>
      <c r="CP321" s="71">
        <v>0</v>
      </c>
      <c r="CQ321" s="71">
        <v>0</v>
      </c>
      <c r="CR321" s="71">
        <v>0</v>
      </c>
      <c r="CS321" s="71">
        <v>0</v>
      </c>
      <c r="CU321" s="70">
        <v>319</v>
      </c>
      <c r="CV321" s="70" t="s">
        <v>397</v>
      </c>
      <c r="CW321" s="71">
        <v>0</v>
      </c>
      <c r="CX321" s="71">
        <v>0</v>
      </c>
      <c r="CY321" s="71">
        <v>0</v>
      </c>
      <c r="CZ321" s="71">
        <v>0</v>
      </c>
      <c r="DB321" s="70">
        <v>319</v>
      </c>
      <c r="DC321" s="70" t="s">
        <v>397</v>
      </c>
      <c r="DD321" s="71">
        <v>0</v>
      </c>
      <c r="DE321" s="71">
        <v>0</v>
      </c>
      <c r="DF321" s="71">
        <v>0</v>
      </c>
      <c r="DG321" s="71">
        <v>0</v>
      </c>
      <c r="DI321" s="70">
        <v>319</v>
      </c>
      <c r="DJ321" s="70" t="s">
        <v>397</v>
      </c>
      <c r="DK321" s="71">
        <v>0</v>
      </c>
      <c r="DL321" s="71">
        <v>0</v>
      </c>
      <c r="DM321" s="71">
        <v>0</v>
      </c>
      <c r="DN321" s="71">
        <v>0</v>
      </c>
      <c r="DP321" s="70">
        <v>319</v>
      </c>
      <c r="DQ321" s="70" t="s">
        <v>397</v>
      </c>
      <c r="DR321" s="71">
        <v>0</v>
      </c>
      <c r="DS321" s="71">
        <v>0</v>
      </c>
      <c r="DT321" s="71">
        <v>0</v>
      </c>
      <c r="DU321" s="71">
        <v>0</v>
      </c>
      <c r="DW321" s="70">
        <v>319</v>
      </c>
      <c r="DX321" s="70" t="s">
        <v>397</v>
      </c>
      <c r="DY321" s="71">
        <v>0</v>
      </c>
      <c r="DZ321" s="71">
        <v>0</v>
      </c>
      <c r="EA321" s="71">
        <v>0</v>
      </c>
      <c r="EB321" s="71">
        <v>0</v>
      </c>
    </row>
    <row r="322" spans="1:132" x14ac:dyDescent="0.35">
      <c r="A322" s="70">
        <v>320</v>
      </c>
      <c r="B322" s="70" t="s">
        <v>398</v>
      </c>
      <c r="C322" s="71">
        <v>0</v>
      </c>
      <c r="D322" s="71">
        <v>1.07772007812117</v>
      </c>
      <c r="E322" s="71">
        <v>6.2030474287656698</v>
      </c>
      <c r="F322" s="71">
        <v>7.28076750688684</v>
      </c>
      <c r="H322" s="70">
        <v>320</v>
      </c>
      <c r="I322" s="70" t="s">
        <v>398</v>
      </c>
      <c r="J322" s="75">
        <v>0</v>
      </c>
      <c r="K322" s="71">
        <v>18.0763829968548</v>
      </c>
      <c r="L322" s="71">
        <v>111.83610589007699</v>
      </c>
      <c r="M322" s="71">
        <v>129.91248888693099</v>
      </c>
      <c r="O322" s="70">
        <v>320</v>
      </c>
      <c r="P322" s="70" t="s">
        <v>398</v>
      </c>
      <c r="Q322" s="75">
        <v>0</v>
      </c>
      <c r="R322" s="71">
        <v>575.81095424927298</v>
      </c>
      <c r="S322" s="71">
        <v>210.25666619351699</v>
      </c>
      <c r="T322" s="71">
        <v>786.06762044279003</v>
      </c>
      <c r="V322" s="70">
        <v>320</v>
      </c>
      <c r="W322" s="70" t="s">
        <v>398</v>
      </c>
      <c r="X322" s="71">
        <v>0</v>
      </c>
      <c r="Y322" s="71">
        <v>12.076151558617999</v>
      </c>
      <c r="Z322" s="71">
        <v>71.186268485426993</v>
      </c>
      <c r="AA322" s="71">
        <v>83.262420044045001</v>
      </c>
      <c r="AC322" s="70">
        <v>320</v>
      </c>
      <c r="AD322" s="70" t="s">
        <v>398</v>
      </c>
      <c r="AE322" s="71">
        <v>0</v>
      </c>
      <c r="AF322" s="71">
        <v>19.512418027324099</v>
      </c>
      <c r="AG322" s="71">
        <v>38.417508859508999</v>
      </c>
      <c r="AH322" s="71">
        <v>57.929926886833101</v>
      </c>
      <c r="AJ322" s="70">
        <v>320</v>
      </c>
      <c r="AK322" s="70" t="s">
        <v>398</v>
      </c>
      <c r="AL322" s="71">
        <v>0</v>
      </c>
      <c r="AM322" s="71">
        <v>0.11139888788149201</v>
      </c>
      <c r="AN322" s="71">
        <v>0.68486955980790198</v>
      </c>
      <c r="AO322" s="71">
        <v>0.79626844768939298</v>
      </c>
      <c r="AQ322" s="70">
        <v>320</v>
      </c>
      <c r="AR322" s="70" t="s">
        <v>398</v>
      </c>
      <c r="AS322" s="71">
        <v>0</v>
      </c>
      <c r="AT322" s="71">
        <v>7.8870233231402395E-2</v>
      </c>
      <c r="AU322" s="71">
        <v>1.11920884096586</v>
      </c>
      <c r="AV322" s="71">
        <v>1.19807907419726</v>
      </c>
      <c r="AX322" s="70">
        <v>320</v>
      </c>
      <c r="AY322" s="70" t="s">
        <v>398</v>
      </c>
      <c r="AZ322" s="71">
        <v>0</v>
      </c>
      <c r="BA322" s="71">
        <v>0.11139888788149201</v>
      </c>
      <c r="BB322" s="71">
        <v>0.68486955980790198</v>
      </c>
      <c r="BC322" s="71">
        <v>0.79626844768939298</v>
      </c>
      <c r="BE322" s="70">
        <v>320</v>
      </c>
      <c r="BF322" s="70" t="s">
        <v>398</v>
      </c>
      <c r="BG322" s="71">
        <v>0</v>
      </c>
      <c r="BH322" s="71">
        <v>7.8870233231402395E-2</v>
      </c>
      <c r="BI322" s="71">
        <v>1.11920884096586</v>
      </c>
      <c r="BJ322" s="71">
        <v>1.19807907419726</v>
      </c>
      <c r="BL322" s="70">
        <v>320</v>
      </c>
      <c r="BM322" s="70" t="s">
        <v>398</v>
      </c>
      <c r="BN322" s="71">
        <v>0</v>
      </c>
      <c r="BO322" s="71">
        <v>0.22684380058069101</v>
      </c>
      <c r="BP322" s="71">
        <v>1.3946136878325299</v>
      </c>
      <c r="BQ322" s="71">
        <v>1.62145748841322</v>
      </c>
      <c r="BS322" s="70">
        <v>320</v>
      </c>
      <c r="BT322" s="70" t="s">
        <v>398</v>
      </c>
      <c r="BU322" s="71">
        <v>0</v>
      </c>
      <c r="BV322" s="71">
        <v>0.114246538432976</v>
      </c>
      <c r="BW322" s="71">
        <v>1.8144123913173</v>
      </c>
      <c r="BX322" s="71">
        <v>1.9286589297502701</v>
      </c>
      <c r="BZ322" s="70">
        <v>320</v>
      </c>
      <c r="CA322" s="70" t="s">
        <v>398</v>
      </c>
      <c r="CB322" s="71">
        <v>0</v>
      </c>
      <c r="CC322" s="71">
        <v>0.44849154331353303</v>
      </c>
      <c r="CD322" s="71">
        <v>2.7820085896081101</v>
      </c>
      <c r="CE322" s="71">
        <v>3.2305001329216401</v>
      </c>
      <c r="CG322" s="70">
        <v>320</v>
      </c>
      <c r="CH322" s="70" t="s">
        <v>398</v>
      </c>
      <c r="CI322" s="71">
        <v>0</v>
      </c>
      <c r="CJ322" s="71">
        <v>16.989347096375599</v>
      </c>
      <c r="CK322" s="71">
        <v>5.7736424201150598</v>
      </c>
      <c r="CL322" s="71">
        <v>22.762989516490599</v>
      </c>
      <c r="CN322" s="70">
        <v>320</v>
      </c>
      <c r="CO322" s="70" t="s">
        <v>398</v>
      </c>
      <c r="CP322" s="71">
        <v>0</v>
      </c>
      <c r="CQ322" s="71">
        <v>9.3962832026808496E-2</v>
      </c>
      <c r="CR322" s="71">
        <v>0.57767437927175203</v>
      </c>
      <c r="CS322" s="71">
        <v>0.67163721129856002</v>
      </c>
      <c r="CU322" s="70">
        <v>320</v>
      </c>
      <c r="CV322" s="70" t="s">
        <v>398</v>
      </c>
      <c r="CW322" s="71">
        <v>0</v>
      </c>
      <c r="CX322" s="71">
        <v>6.3939621813304301E-2</v>
      </c>
      <c r="CY322" s="71">
        <v>0.95947397802686496</v>
      </c>
      <c r="CZ322" s="71">
        <v>1.0234135998401701</v>
      </c>
      <c r="DB322" s="70">
        <v>320</v>
      </c>
      <c r="DC322" s="70" t="s">
        <v>398</v>
      </c>
      <c r="DD322" s="71">
        <v>0</v>
      </c>
      <c r="DE322" s="71">
        <v>0.412675942957697</v>
      </c>
      <c r="DF322" s="71">
        <v>2.6248044529250798</v>
      </c>
      <c r="DG322" s="71">
        <v>3.0374803958827798</v>
      </c>
      <c r="DI322" s="70">
        <v>320</v>
      </c>
      <c r="DJ322" s="70" t="s">
        <v>398</v>
      </c>
      <c r="DK322" s="71">
        <v>0</v>
      </c>
      <c r="DL322" s="71">
        <v>0.24180385304641</v>
      </c>
      <c r="DM322" s="71">
        <v>3.4995407540521599</v>
      </c>
      <c r="DN322" s="71">
        <v>3.7413446070985699</v>
      </c>
      <c r="DP322" s="70">
        <v>320</v>
      </c>
      <c r="DQ322" s="70" t="s">
        <v>398</v>
      </c>
      <c r="DR322" s="71">
        <v>0</v>
      </c>
      <c r="DS322" s="71">
        <v>0.25604403767177503</v>
      </c>
      <c r="DT322" s="71">
        <v>1.57413391378067</v>
      </c>
      <c r="DU322" s="71">
        <v>1.8301779514524501</v>
      </c>
      <c r="DW322" s="70">
        <v>320</v>
      </c>
      <c r="DX322" s="70" t="s">
        <v>398</v>
      </c>
      <c r="DY322" s="71">
        <v>0</v>
      </c>
      <c r="DZ322" s="71">
        <v>3.7114125777373901</v>
      </c>
      <c r="EA322" s="71">
        <v>2.7500690859061998</v>
      </c>
      <c r="EB322" s="71">
        <v>6.4614816636435899</v>
      </c>
    </row>
    <row r="323" spans="1:132" x14ac:dyDescent="0.35">
      <c r="A323" s="70">
        <v>321</v>
      </c>
      <c r="B323" s="70" t="s">
        <v>399</v>
      </c>
      <c r="C323" s="71">
        <v>0</v>
      </c>
      <c r="D323" s="71">
        <v>0.143477022387303</v>
      </c>
      <c r="E323" s="71">
        <v>3.1403304980991198E-2</v>
      </c>
      <c r="F323" s="71">
        <v>0.17488032736829401</v>
      </c>
      <c r="H323" s="70">
        <v>321</v>
      </c>
      <c r="I323" s="70" t="s">
        <v>399</v>
      </c>
      <c r="J323" s="75">
        <v>0</v>
      </c>
      <c r="K323" s="71">
        <v>0.82109717245965297</v>
      </c>
      <c r="L323" s="71">
        <v>0.56588059571180604</v>
      </c>
      <c r="M323" s="71">
        <v>1.3869777681714599</v>
      </c>
      <c r="O323" s="70">
        <v>321</v>
      </c>
      <c r="P323" s="70" t="s">
        <v>399</v>
      </c>
      <c r="Q323" s="75">
        <v>0</v>
      </c>
      <c r="R323" s="71">
        <v>1.4237730572651299</v>
      </c>
      <c r="S323" s="71">
        <v>1.0626427236273499</v>
      </c>
      <c r="T323" s="71">
        <v>2.4864157808924801</v>
      </c>
      <c r="V323" s="70">
        <v>321</v>
      </c>
      <c r="W323" s="70" t="s">
        <v>399</v>
      </c>
      <c r="X323" s="71">
        <v>0</v>
      </c>
      <c r="Y323" s="71">
        <v>0.46736408857678302</v>
      </c>
      <c r="Z323" s="71">
        <v>0.36033657109255002</v>
      </c>
      <c r="AA323" s="71">
        <v>0.82770065966933304</v>
      </c>
      <c r="AC323" s="70">
        <v>321</v>
      </c>
      <c r="AD323" s="70" t="s">
        <v>399</v>
      </c>
      <c r="AE323" s="71">
        <v>0</v>
      </c>
      <c r="AF323" s="71">
        <v>4.84732974806465E-2</v>
      </c>
      <c r="AG323" s="71">
        <v>0.19411686811943701</v>
      </c>
      <c r="AH323" s="71">
        <v>0.24259016560008301</v>
      </c>
      <c r="AJ323" s="70">
        <v>321</v>
      </c>
      <c r="AK323" s="70" t="s">
        <v>399</v>
      </c>
      <c r="AL323" s="71">
        <v>0</v>
      </c>
      <c r="AM323" s="71">
        <v>4.5392983534925302E-3</v>
      </c>
      <c r="AN323" s="71">
        <v>3.4641475885423502E-3</v>
      </c>
      <c r="AO323" s="71">
        <v>8.0034459420348803E-3</v>
      </c>
      <c r="AQ323" s="70">
        <v>321</v>
      </c>
      <c r="AR323" s="70" t="s">
        <v>399</v>
      </c>
      <c r="AS323" s="71">
        <v>0</v>
      </c>
      <c r="AT323" s="71">
        <v>1.2613903685317501E-3</v>
      </c>
      <c r="AU323" s="71">
        <v>5.6611234517828504E-3</v>
      </c>
      <c r="AV323" s="71">
        <v>6.9225138203146E-3</v>
      </c>
      <c r="AX323" s="70">
        <v>321</v>
      </c>
      <c r="AY323" s="70" t="s">
        <v>399</v>
      </c>
      <c r="AZ323" s="71">
        <v>0</v>
      </c>
      <c r="BA323" s="71">
        <v>4.5392983534925302E-3</v>
      </c>
      <c r="BB323" s="71">
        <v>3.4641475885423502E-3</v>
      </c>
      <c r="BC323" s="71">
        <v>8.0034459420348803E-3</v>
      </c>
      <c r="BE323" s="70">
        <v>321</v>
      </c>
      <c r="BF323" s="70" t="s">
        <v>399</v>
      </c>
      <c r="BG323" s="71">
        <v>0</v>
      </c>
      <c r="BH323" s="71">
        <v>1.2613903685317501E-3</v>
      </c>
      <c r="BI323" s="71">
        <v>5.6611234517828504E-3</v>
      </c>
      <c r="BJ323" s="71">
        <v>6.9225138203146E-3</v>
      </c>
      <c r="BL323" s="70">
        <v>321</v>
      </c>
      <c r="BM323" s="70" t="s">
        <v>399</v>
      </c>
      <c r="BN323" s="71">
        <v>0</v>
      </c>
      <c r="BO323" s="71">
        <v>9.2434647244535005E-3</v>
      </c>
      <c r="BP323" s="71">
        <v>7.0541135526716696E-3</v>
      </c>
      <c r="BQ323" s="71">
        <v>1.6297578277125201E-2</v>
      </c>
      <c r="BS323" s="70">
        <v>321</v>
      </c>
      <c r="BT323" s="70" t="s">
        <v>399</v>
      </c>
      <c r="BU323" s="71">
        <v>0</v>
      </c>
      <c r="BV323" s="71">
        <v>1.9018131463011999E-3</v>
      </c>
      <c r="BW323" s="71">
        <v>9.1742080892833096E-3</v>
      </c>
      <c r="BX323" s="71">
        <v>1.10760212355845E-2</v>
      </c>
      <c r="BZ323" s="70">
        <v>321</v>
      </c>
      <c r="CA323" s="70" t="s">
        <v>399</v>
      </c>
      <c r="CB323" s="71">
        <v>0</v>
      </c>
      <c r="CC323" s="71">
        <v>2.1242608150053501E-2</v>
      </c>
      <c r="CD323" s="71">
        <v>1.4078768639678101E-2</v>
      </c>
      <c r="CE323" s="71">
        <v>3.5321376789731497E-2</v>
      </c>
      <c r="CG323" s="70">
        <v>321</v>
      </c>
      <c r="CH323" s="70" t="s">
        <v>399</v>
      </c>
      <c r="CI323" s="71">
        <v>0</v>
      </c>
      <c r="CJ323" s="71">
        <v>6.7225389194651805E-2</v>
      </c>
      <c r="CK323" s="71">
        <v>2.9174239503130601E-2</v>
      </c>
      <c r="CL323" s="71">
        <v>9.63996286977825E-2</v>
      </c>
      <c r="CN323" s="70">
        <v>321</v>
      </c>
      <c r="CO323" s="70" t="s">
        <v>399</v>
      </c>
      <c r="CP323" s="71">
        <v>0</v>
      </c>
      <c r="CQ323" s="71">
        <v>3.82881137164074E-3</v>
      </c>
      <c r="CR323" s="71">
        <v>2.9219422578486902E-3</v>
      </c>
      <c r="CS323" s="71">
        <v>6.7507536294894302E-3</v>
      </c>
      <c r="CU323" s="70">
        <v>321</v>
      </c>
      <c r="CV323" s="70" t="s">
        <v>399</v>
      </c>
      <c r="CW323" s="71">
        <v>0</v>
      </c>
      <c r="CX323" s="71">
        <v>1.02594722957987E-3</v>
      </c>
      <c r="CY323" s="71">
        <v>4.8526950581576798E-3</v>
      </c>
      <c r="CZ323" s="71">
        <v>5.8786422877375498E-3</v>
      </c>
      <c r="DB323" s="70">
        <v>321</v>
      </c>
      <c r="DC323" s="70" t="s">
        <v>399</v>
      </c>
      <c r="DD323" s="71">
        <v>0</v>
      </c>
      <c r="DE323" s="71">
        <v>1.8700876458615601</v>
      </c>
      <c r="DF323" s="71">
        <v>1.3292866410731701E-2</v>
      </c>
      <c r="DG323" s="71">
        <v>1.88338051227229</v>
      </c>
      <c r="DI323" s="70">
        <v>321</v>
      </c>
      <c r="DJ323" s="70" t="s">
        <v>399</v>
      </c>
      <c r="DK323" s="71">
        <v>0</v>
      </c>
      <c r="DL323" s="71">
        <v>3.8663110596049298E-3</v>
      </c>
      <c r="DM323" s="71">
        <v>1.7701389968736402E-2</v>
      </c>
      <c r="DN323" s="71">
        <v>2.15677010283413E-2</v>
      </c>
      <c r="DP323" s="70">
        <v>321</v>
      </c>
      <c r="DQ323" s="70" t="s">
        <v>399</v>
      </c>
      <c r="DR323" s="71">
        <v>0</v>
      </c>
      <c r="DS323" s="71">
        <v>1.0433320302636301E-2</v>
      </c>
      <c r="DT323" s="71">
        <v>7.9621471320692801E-3</v>
      </c>
      <c r="DU323" s="71">
        <v>1.8395467434705499E-2</v>
      </c>
      <c r="DW323" s="70">
        <v>321</v>
      </c>
      <c r="DX323" s="70" t="s">
        <v>399</v>
      </c>
      <c r="DY323" s="71">
        <v>0</v>
      </c>
      <c r="DZ323" s="71">
        <v>3.4497205778973999E-3</v>
      </c>
      <c r="EA323" s="71">
        <v>1.39064677353364E-2</v>
      </c>
      <c r="EB323" s="71">
        <v>1.7356188313233802E-2</v>
      </c>
    </row>
    <row r="324" spans="1:132" x14ac:dyDescent="0.35">
      <c r="A324" s="70">
        <v>322</v>
      </c>
      <c r="B324" s="70" t="s">
        <v>400</v>
      </c>
      <c r="C324" s="71">
        <v>0</v>
      </c>
      <c r="D324" s="71">
        <v>0.52992904932852103</v>
      </c>
      <c r="E324" s="71">
        <v>1.7520755625948601</v>
      </c>
      <c r="F324" s="71">
        <v>2.2820046119233801</v>
      </c>
      <c r="H324" s="70">
        <v>322</v>
      </c>
      <c r="I324" s="70" t="s">
        <v>400</v>
      </c>
      <c r="J324" s="75">
        <v>0</v>
      </c>
      <c r="K324" s="71">
        <v>33.753625240493697</v>
      </c>
      <c r="L324" s="71">
        <v>31.121111491827801</v>
      </c>
      <c r="M324" s="71">
        <v>64.874736732321495</v>
      </c>
      <c r="O324" s="70">
        <v>322</v>
      </c>
      <c r="P324" s="70" t="s">
        <v>400</v>
      </c>
      <c r="Q324" s="75">
        <v>0</v>
      </c>
      <c r="R324" s="71">
        <v>20.209564879746502</v>
      </c>
      <c r="S324" s="71">
        <v>56.558762570042298</v>
      </c>
      <c r="T324" s="71">
        <v>76.768327449788799</v>
      </c>
      <c r="V324" s="70">
        <v>322</v>
      </c>
      <c r="W324" s="70" t="s">
        <v>400</v>
      </c>
      <c r="X324" s="71">
        <v>0</v>
      </c>
      <c r="Y324" s="71">
        <v>17.4929716155156</v>
      </c>
      <c r="Z324" s="71">
        <v>20.0307910171176</v>
      </c>
      <c r="AA324" s="71">
        <v>37.523762632633201</v>
      </c>
      <c r="AC324" s="70">
        <v>322</v>
      </c>
      <c r="AD324" s="70" t="s">
        <v>400</v>
      </c>
      <c r="AE324" s="71">
        <v>0</v>
      </c>
      <c r="AF324" s="71">
        <v>1.20105556871555</v>
      </c>
      <c r="AG324" s="71">
        <v>10.2613687997626</v>
      </c>
      <c r="AH324" s="71">
        <v>11.462424368478199</v>
      </c>
      <c r="AJ324" s="70">
        <v>322</v>
      </c>
      <c r="AK324" s="70" t="s">
        <v>400</v>
      </c>
      <c r="AL324" s="71">
        <v>0</v>
      </c>
      <c r="AM324" s="71">
        <v>0.12940360868690401</v>
      </c>
      <c r="AN324" s="71">
        <v>0.18864155629917301</v>
      </c>
      <c r="AO324" s="71">
        <v>0.31804516498607699</v>
      </c>
      <c r="AQ324" s="70">
        <v>322</v>
      </c>
      <c r="AR324" s="70" t="s">
        <v>400</v>
      </c>
      <c r="AS324" s="71">
        <v>0</v>
      </c>
      <c r="AT324" s="71">
        <v>2.5669693797526601E-2</v>
      </c>
      <c r="AU324" s="71">
        <v>0.308337589296801</v>
      </c>
      <c r="AV324" s="71">
        <v>0.33400728309432798</v>
      </c>
      <c r="AX324" s="70">
        <v>322</v>
      </c>
      <c r="AY324" s="70" t="s">
        <v>400</v>
      </c>
      <c r="AZ324" s="71">
        <v>0</v>
      </c>
      <c r="BA324" s="71">
        <v>0.12940360868690401</v>
      </c>
      <c r="BB324" s="71">
        <v>0.18864155629917301</v>
      </c>
      <c r="BC324" s="71">
        <v>0.31804516498607699</v>
      </c>
      <c r="BE324" s="70">
        <v>322</v>
      </c>
      <c r="BF324" s="70" t="s">
        <v>400</v>
      </c>
      <c r="BG324" s="71">
        <v>0</v>
      </c>
      <c r="BH324" s="71">
        <v>2.5669693797526601E-2</v>
      </c>
      <c r="BI324" s="71">
        <v>0.308337589296801</v>
      </c>
      <c r="BJ324" s="71">
        <v>0.33400728309432798</v>
      </c>
      <c r="BL324" s="70">
        <v>322</v>
      </c>
      <c r="BM324" s="70" t="s">
        <v>400</v>
      </c>
      <c r="BN324" s="71">
        <v>0</v>
      </c>
      <c r="BO324" s="71">
        <v>0.263507176432692</v>
      </c>
      <c r="BP324" s="71">
        <v>0.38413460306609198</v>
      </c>
      <c r="BQ324" s="71">
        <v>0.64764177949878399</v>
      </c>
      <c r="BS324" s="70">
        <v>322</v>
      </c>
      <c r="BT324" s="70" t="s">
        <v>400</v>
      </c>
      <c r="BU324" s="71">
        <v>0</v>
      </c>
      <c r="BV324" s="71">
        <v>4.7252088862979803E-2</v>
      </c>
      <c r="BW324" s="71">
        <v>0.49457009337552599</v>
      </c>
      <c r="BX324" s="71">
        <v>0.54182218223850598</v>
      </c>
      <c r="BZ324" s="70">
        <v>322</v>
      </c>
      <c r="CA324" s="70" t="s">
        <v>400</v>
      </c>
      <c r="CB324" s="71">
        <v>0</v>
      </c>
      <c r="CC324" s="71">
        <v>0.96882691732050297</v>
      </c>
      <c r="CD324" s="71">
        <v>0.77740353222143199</v>
      </c>
      <c r="CE324" s="71">
        <v>1.7462304495419301</v>
      </c>
      <c r="CG324" s="70">
        <v>322</v>
      </c>
      <c r="CH324" s="70" t="s">
        <v>400</v>
      </c>
      <c r="CI324" s="71">
        <v>0</v>
      </c>
      <c r="CJ324" s="71">
        <v>6.7212458310573306E-2</v>
      </c>
      <c r="CK324" s="71">
        <v>1.54379819907061</v>
      </c>
      <c r="CL324" s="71">
        <v>1.61101065738118</v>
      </c>
      <c r="CN324" s="70">
        <v>322</v>
      </c>
      <c r="CO324" s="70" t="s">
        <v>400</v>
      </c>
      <c r="CP324" s="71">
        <v>0</v>
      </c>
      <c r="CQ324" s="71">
        <v>0.10914946978326701</v>
      </c>
      <c r="CR324" s="71">
        <v>0.15911554598885599</v>
      </c>
      <c r="CS324" s="71">
        <v>0.26826501577212303</v>
      </c>
      <c r="CU324" s="70">
        <v>322</v>
      </c>
      <c r="CV324" s="70" t="s">
        <v>400</v>
      </c>
      <c r="CW324" s="71">
        <v>0</v>
      </c>
      <c r="CX324" s="71">
        <v>2.3104861087287799E-2</v>
      </c>
      <c r="CY324" s="71">
        <v>0.26359676344878102</v>
      </c>
      <c r="CZ324" s="71">
        <v>0.28670162453606901</v>
      </c>
      <c r="DB324" s="70">
        <v>322</v>
      </c>
      <c r="DC324" s="70" t="s">
        <v>400</v>
      </c>
      <c r="DD324" s="71">
        <v>0</v>
      </c>
      <c r="DE324" s="71">
        <v>1.5490112419663</v>
      </c>
      <c r="DF324" s="71">
        <v>0.74869312703629398</v>
      </c>
      <c r="DG324" s="71">
        <v>2.2977043690025898</v>
      </c>
      <c r="DI324" s="70">
        <v>322</v>
      </c>
      <c r="DJ324" s="70" t="s">
        <v>400</v>
      </c>
      <c r="DK324" s="71">
        <v>0</v>
      </c>
      <c r="DL324" s="71">
        <v>8.4994826395406897E-2</v>
      </c>
      <c r="DM324" s="71">
        <v>0.96441935926526001</v>
      </c>
      <c r="DN324" s="71">
        <v>1.04941418566067</v>
      </c>
      <c r="DP324" s="70">
        <v>322</v>
      </c>
      <c r="DQ324" s="70" t="s">
        <v>400</v>
      </c>
      <c r="DR324" s="71">
        <v>0</v>
      </c>
      <c r="DS324" s="71">
        <v>0.29742686922279599</v>
      </c>
      <c r="DT324" s="71">
        <v>0.43358193843829801</v>
      </c>
      <c r="DU324" s="71">
        <v>0.731008807661093</v>
      </c>
      <c r="DW324" s="70">
        <v>322</v>
      </c>
      <c r="DX324" s="70" t="s">
        <v>400</v>
      </c>
      <c r="DY324" s="71">
        <v>0</v>
      </c>
      <c r="DZ324" s="71">
        <v>0.270257694334337</v>
      </c>
      <c r="EA324" s="71">
        <v>0.751662027518056</v>
      </c>
      <c r="EB324" s="71">
        <v>1.0219197218523901</v>
      </c>
    </row>
    <row r="325" spans="1:132" x14ac:dyDescent="0.35">
      <c r="A325" s="70">
        <v>323</v>
      </c>
      <c r="B325" s="70" t="s">
        <v>401</v>
      </c>
      <c r="C325" s="71">
        <v>0</v>
      </c>
      <c r="D325" s="71">
        <v>0</v>
      </c>
      <c r="E325" s="71">
        <v>0</v>
      </c>
      <c r="F325" s="71">
        <v>0</v>
      </c>
      <c r="H325" s="70">
        <v>323</v>
      </c>
      <c r="I325" s="70" t="s">
        <v>401</v>
      </c>
      <c r="J325" s="75">
        <v>0</v>
      </c>
      <c r="K325" s="71">
        <v>0</v>
      </c>
      <c r="L325" s="71">
        <v>0</v>
      </c>
      <c r="M325" s="71">
        <v>0</v>
      </c>
      <c r="O325" s="70">
        <v>323</v>
      </c>
      <c r="P325" s="70" t="s">
        <v>401</v>
      </c>
      <c r="Q325" s="75">
        <v>0</v>
      </c>
      <c r="R325" s="71">
        <v>0</v>
      </c>
      <c r="S325" s="71">
        <v>0</v>
      </c>
      <c r="T325" s="71">
        <v>0</v>
      </c>
      <c r="V325" s="70">
        <v>323</v>
      </c>
      <c r="W325" s="70" t="s">
        <v>401</v>
      </c>
      <c r="X325" s="71">
        <v>0</v>
      </c>
      <c r="Y325" s="71">
        <v>0</v>
      </c>
      <c r="Z325" s="71">
        <v>0</v>
      </c>
      <c r="AA325" s="71">
        <v>0</v>
      </c>
      <c r="AC325" s="70">
        <v>323</v>
      </c>
      <c r="AD325" s="70" t="s">
        <v>401</v>
      </c>
      <c r="AE325" s="71">
        <v>0</v>
      </c>
      <c r="AF325" s="71">
        <v>0</v>
      </c>
      <c r="AG325" s="71">
        <v>0</v>
      </c>
      <c r="AH325" s="71">
        <v>0</v>
      </c>
      <c r="AJ325" s="70">
        <v>323</v>
      </c>
      <c r="AK325" s="70" t="s">
        <v>401</v>
      </c>
      <c r="AL325" s="71">
        <v>0</v>
      </c>
      <c r="AM325" s="71">
        <v>0</v>
      </c>
      <c r="AN325" s="71">
        <v>0</v>
      </c>
      <c r="AO325" s="71">
        <v>0</v>
      </c>
      <c r="AQ325" s="70">
        <v>323</v>
      </c>
      <c r="AR325" s="70" t="s">
        <v>401</v>
      </c>
      <c r="AS325" s="71">
        <v>0</v>
      </c>
      <c r="AT325" s="71">
        <v>0</v>
      </c>
      <c r="AU325" s="71">
        <v>0</v>
      </c>
      <c r="AV325" s="71">
        <v>0</v>
      </c>
      <c r="AX325" s="70">
        <v>323</v>
      </c>
      <c r="AY325" s="70" t="s">
        <v>401</v>
      </c>
      <c r="AZ325" s="71">
        <v>0</v>
      </c>
      <c r="BA325" s="71">
        <v>0</v>
      </c>
      <c r="BB325" s="71">
        <v>0</v>
      </c>
      <c r="BC325" s="71">
        <v>0</v>
      </c>
      <c r="BE325" s="70">
        <v>323</v>
      </c>
      <c r="BF325" s="70" t="s">
        <v>401</v>
      </c>
      <c r="BG325" s="71">
        <v>0</v>
      </c>
      <c r="BH325" s="71">
        <v>0</v>
      </c>
      <c r="BI325" s="71">
        <v>0</v>
      </c>
      <c r="BJ325" s="71">
        <v>0</v>
      </c>
      <c r="BL325" s="70">
        <v>323</v>
      </c>
      <c r="BM325" s="70" t="s">
        <v>401</v>
      </c>
      <c r="BN325" s="71">
        <v>0</v>
      </c>
      <c r="BO325" s="71">
        <v>0</v>
      </c>
      <c r="BP325" s="71">
        <v>0</v>
      </c>
      <c r="BQ325" s="71">
        <v>0</v>
      </c>
      <c r="BS325" s="70">
        <v>323</v>
      </c>
      <c r="BT325" s="70" t="s">
        <v>401</v>
      </c>
      <c r="BU325" s="71">
        <v>0</v>
      </c>
      <c r="BV325" s="71">
        <v>0</v>
      </c>
      <c r="BW325" s="71">
        <v>0</v>
      </c>
      <c r="BX325" s="71">
        <v>0</v>
      </c>
      <c r="BZ325" s="70">
        <v>323</v>
      </c>
      <c r="CA325" s="70" t="s">
        <v>401</v>
      </c>
      <c r="CB325" s="71">
        <v>0</v>
      </c>
      <c r="CC325" s="71">
        <v>0</v>
      </c>
      <c r="CD325" s="71">
        <v>0</v>
      </c>
      <c r="CE325" s="71">
        <v>0</v>
      </c>
      <c r="CG325" s="70">
        <v>323</v>
      </c>
      <c r="CH325" s="70" t="s">
        <v>401</v>
      </c>
      <c r="CI325" s="71">
        <v>0</v>
      </c>
      <c r="CJ325" s="71">
        <v>0</v>
      </c>
      <c r="CK325" s="71">
        <v>0</v>
      </c>
      <c r="CL325" s="71">
        <v>0</v>
      </c>
      <c r="CN325" s="70">
        <v>323</v>
      </c>
      <c r="CO325" s="70" t="s">
        <v>401</v>
      </c>
      <c r="CP325" s="71">
        <v>0</v>
      </c>
      <c r="CQ325" s="71">
        <v>0</v>
      </c>
      <c r="CR325" s="71">
        <v>0</v>
      </c>
      <c r="CS325" s="71">
        <v>0</v>
      </c>
      <c r="CU325" s="70">
        <v>323</v>
      </c>
      <c r="CV325" s="70" t="s">
        <v>401</v>
      </c>
      <c r="CW325" s="71">
        <v>0</v>
      </c>
      <c r="CX325" s="71">
        <v>0</v>
      </c>
      <c r="CY325" s="71">
        <v>0</v>
      </c>
      <c r="CZ325" s="71">
        <v>0</v>
      </c>
      <c r="DB325" s="70">
        <v>323</v>
      </c>
      <c r="DC325" s="70" t="s">
        <v>401</v>
      </c>
      <c r="DD325" s="71">
        <v>0</v>
      </c>
      <c r="DE325" s="71">
        <v>0</v>
      </c>
      <c r="DF325" s="71">
        <v>0</v>
      </c>
      <c r="DG325" s="71">
        <v>0</v>
      </c>
      <c r="DI325" s="70">
        <v>323</v>
      </c>
      <c r="DJ325" s="70" t="s">
        <v>401</v>
      </c>
      <c r="DK325" s="71">
        <v>0</v>
      </c>
      <c r="DL325" s="71">
        <v>0</v>
      </c>
      <c r="DM325" s="71">
        <v>0</v>
      </c>
      <c r="DN325" s="71">
        <v>0</v>
      </c>
      <c r="DP325" s="70">
        <v>323</v>
      </c>
      <c r="DQ325" s="70" t="s">
        <v>401</v>
      </c>
      <c r="DR325" s="71">
        <v>0</v>
      </c>
      <c r="DS325" s="71">
        <v>0</v>
      </c>
      <c r="DT325" s="71">
        <v>0</v>
      </c>
      <c r="DU325" s="71">
        <v>0</v>
      </c>
      <c r="DW325" s="70">
        <v>323</v>
      </c>
      <c r="DX325" s="70" t="s">
        <v>401</v>
      </c>
      <c r="DY325" s="71">
        <v>0</v>
      </c>
      <c r="DZ325" s="71">
        <v>0</v>
      </c>
      <c r="EA325" s="71">
        <v>0</v>
      </c>
      <c r="EB325" s="71">
        <v>0</v>
      </c>
    </row>
    <row r="326" spans="1:132" x14ac:dyDescent="0.35">
      <c r="A326" s="70">
        <v>324</v>
      </c>
      <c r="B326" s="70" t="s">
        <v>402</v>
      </c>
      <c r="C326" s="71">
        <v>0</v>
      </c>
      <c r="D326" s="71">
        <v>0</v>
      </c>
      <c r="E326" s="71">
        <v>0</v>
      </c>
      <c r="F326" s="71">
        <v>0</v>
      </c>
      <c r="H326" s="70">
        <v>324</v>
      </c>
      <c r="I326" s="70" t="s">
        <v>402</v>
      </c>
      <c r="J326" s="75">
        <v>0</v>
      </c>
      <c r="K326" s="71">
        <v>0</v>
      </c>
      <c r="L326" s="71">
        <v>0</v>
      </c>
      <c r="M326" s="71">
        <v>0</v>
      </c>
      <c r="O326" s="70">
        <v>324</v>
      </c>
      <c r="P326" s="70" t="s">
        <v>402</v>
      </c>
      <c r="Q326" s="75">
        <v>0</v>
      </c>
      <c r="R326" s="71">
        <v>0</v>
      </c>
      <c r="S326" s="71">
        <v>0</v>
      </c>
      <c r="T326" s="71">
        <v>0</v>
      </c>
      <c r="V326" s="70">
        <v>324</v>
      </c>
      <c r="W326" s="70" t="s">
        <v>402</v>
      </c>
      <c r="X326" s="71">
        <v>0</v>
      </c>
      <c r="Y326" s="71">
        <v>0</v>
      </c>
      <c r="Z326" s="71">
        <v>0</v>
      </c>
      <c r="AA326" s="71">
        <v>0</v>
      </c>
      <c r="AC326" s="70">
        <v>324</v>
      </c>
      <c r="AD326" s="70" t="s">
        <v>402</v>
      </c>
      <c r="AE326" s="71">
        <v>0</v>
      </c>
      <c r="AF326" s="71">
        <v>0</v>
      </c>
      <c r="AG326" s="71">
        <v>0</v>
      </c>
      <c r="AH326" s="71">
        <v>0</v>
      </c>
      <c r="AJ326" s="70">
        <v>324</v>
      </c>
      <c r="AK326" s="70" t="s">
        <v>402</v>
      </c>
      <c r="AL326" s="71">
        <v>0</v>
      </c>
      <c r="AM326" s="71">
        <v>0</v>
      </c>
      <c r="AN326" s="71">
        <v>0</v>
      </c>
      <c r="AO326" s="71">
        <v>0</v>
      </c>
      <c r="AQ326" s="70">
        <v>324</v>
      </c>
      <c r="AR326" s="70" t="s">
        <v>402</v>
      </c>
      <c r="AS326" s="71">
        <v>0</v>
      </c>
      <c r="AT326" s="71">
        <v>0</v>
      </c>
      <c r="AU326" s="71">
        <v>0</v>
      </c>
      <c r="AV326" s="71">
        <v>0</v>
      </c>
      <c r="AX326" s="70">
        <v>324</v>
      </c>
      <c r="AY326" s="70" t="s">
        <v>402</v>
      </c>
      <c r="AZ326" s="71">
        <v>0</v>
      </c>
      <c r="BA326" s="71">
        <v>0</v>
      </c>
      <c r="BB326" s="71">
        <v>0</v>
      </c>
      <c r="BC326" s="71">
        <v>0</v>
      </c>
      <c r="BE326" s="70">
        <v>324</v>
      </c>
      <c r="BF326" s="70" t="s">
        <v>402</v>
      </c>
      <c r="BG326" s="71">
        <v>0</v>
      </c>
      <c r="BH326" s="71">
        <v>0</v>
      </c>
      <c r="BI326" s="71">
        <v>0</v>
      </c>
      <c r="BJ326" s="71">
        <v>0</v>
      </c>
      <c r="BL326" s="70">
        <v>324</v>
      </c>
      <c r="BM326" s="70" t="s">
        <v>402</v>
      </c>
      <c r="BN326" s="71">
        <v>0</v>
      </c>
      <c r="BO326" s="71">
        <v>0</v>
      </c>
      <c r="BP326" s="71">
        <v>0</v>
      </c>
      <c r="BQ326" s="71">
        <v>0</v>
      </c>
      <c r="BS326" s="70">
        <v>324</v>
      </c>
      <c r="BT326" s="70" t="s">
        <v>402</v>
      </c>
      <c r="BU326" s="71">
        <v>0</v>
      </c>
      <c r="BV326" s="71">
        <v>0</v>
      </c>
      <c r="BW326" s="71">
        <v>0</v>
      </c>
      <c r="BX326" s="71">
        <v>0</v>
      </c>
      <c r="BZ326" s="70">
        <v>324</v>
      </c>
      <c r="CA326" s="70" t="s">
        <v>402</v>
      </c>
      <c r="CB326" s="71">
        <v>0</v>
      </c>
      <c r="CC326" s="71">
        <v>0</v>
      </c>
      <c r="CD326" s="71">
        <v>0</v>
      </c>
      <c r="CE326" s="71">
        <v>0</v>
      </c>
      <c r="CG326" s="70">
        <v>324</v>
      </c>
      <c r="CH326" s="70" t="s">
        <v>402</v>
      </c>
      <c r="CI326" s="71">
        <v>0</v>
      </c>
      <c r="CJ326" s="71">
        <v>0</v>
      </c>
      <c r="CK326" s="71">
        <v>0</v>
      </c>
      <c r="CL326" s="71">
        <v>0</v>
      </c>
      <c r="CN326" s="70">
        <v>324</v>
      </c>
      <c r="CO326" s="70" t="s">
        <v>402</v>
      </c>
      <c r="CP326" s="71">
        <v>0</v>
      </c>
      <c r="CQ326" s="71">
        <v>0</v>
      </c>
      <c r="CR326" s="71">
        <v>0</v>
      </c>
      <c r="CS326" s="71">
        <v>0</v>
      </c>
      <c r="CU326" s="70">
        <v>324</v>
      </c>
      <c r="CV326" s="70" t="s">
        <v>402</v>
      </c>
      <c r="CW326" s="71">
        <v>0</v>
      </c>
      <c r="CX326" s="71">
        <v>0</v>
      </c>
      <c r="CY326" s="71">
        <v>0</v>
      </c>
      <c r="CZ326" s="71">
        <v>0</v>
      </c>
      <c r="DB326" s="70">
        <v>324</v>
      </c>
      <c r="DC326" s="70" t="s">
        <v>402</v>
      </c>
      <c r="DD326" s="71">
        <v>0</v>
      </c>
      <c r="DE326" s="71">
        <v>0</v>
      </c>
      <c r="DF326" s="71">
        <v>0</v>
      </c>
      <c r="DG326" s="71">
        <v>0</v>
      </c>
      <c r="DI326" s="70">
        <v>324</v>
      </c>
      <c r="DJ326" s="70" t="s">
        <v>402</v>
      </c>
      <c r="DK326" s="71">
        <v>0</v>
      </c>
      <c r="DL326" s="71">
        <v>0</v>
      </c>
      <c r="DM326" s="71">
        <v>0</v>
      </c>
      <c r="DN326" s="71">
        <v>0</v>
      </c>
      <c r="DP326" s="70">
        <v>324</v>
      </c>
      <c r="DQ326" s="70" t="s">
        <v>402</v>
      </c>
      <c r="DR326" s="71">
        <v>0</v>
      </c>
      <c r="DS326" s="71">
        <v>0</v>
      </c>
      <c r="DT326" s="71">
        <v>0</v>
      </c>
      <c r="DU326" s="71">
        <v>0</v>
      </c>
      <c r="DW326" s="70">
        <v>324</v>
      </c>
      <c r="DX326" s="70" t="s">
        <v>402</v>
      </c>
      <c r="DY326" s="71">
        <v>0</v>
      </c>
      <c r="DZ326" s="71">
        <v>0</v>
      </c>
      <c r="EA326" s="71">
        <v>0</v>
      </c>
      <c r="EB326" s="71">
        <v>0</v>
      </c>
    </row>
    <row r="327" spans="1:132" x14ac:dyDescent="0.35">
      <c r="A327" s="70">
        <v>325</v>
      </c>
      <c r="B327" s="70" t="s">
        <v>403</v>
      </c>
      <c r="C327" s="71">
        <v>0</v>
      </c>
      <c r="D327" s="71">
        <v>0</v>
      </c>
      <c r="E327" s="71">
        <v>0</v>
      </c>
      <c r="F327" s="71">
        <v>0</v>
      </c>
      <c r="H327" s="70">
        <v>325</v>
      </c>
      <c r="I327" s="70" t="s">
        <v>403</v>
      </c>
      <c r="J327" s="75">
        <v>0</v>
      </c>
      <c r="K327" s="71">
        <v>0</v>
      </c>
      <c r="L327" s="71">
        <v>0</v>
      </c>
      <c r="M327" s="71">
        <v>0</v>
      </c>
      <c r="O327" s="70">
        <v>325</v>
      </c>
      <c r="P327" s="70" t="s">
        <v>403</v>
      </c>
      <c r="Q327" s="75">
        <v>0</v>
      </c>
      <c r="R327" s="71">
        <v>0</v>
      </c>
      <c r="S327" s="71">
        <v>0</v>
      </c>
      <c r="T327" s="71">
        <v>0</v>
      </c>
      <c r="V327" s="70">
        <v>325</v>
      </c>
      <c r="W327" s="70" t="s">
        <v>403</v>
      </c>
      <c r="X327" s="71">
        <v>0</v>
      </c>
      <c r="Y327" s="71">
        <v>0</v>
      </c>
      <c r="Z327" s="71">
        <v>0</v>
      </c>
      <c r="AA327" s="71">
        <v>0</v>
      </c>
      <c r="AC327" s="70">
        <v>325</v>
      </c>
      <c r="AD327" s="70" t="s">
        <v>403</v>
      </c>
      <c r="AE327" s="71">
        <v>0</v>
      </c>
      <c r="AF327" s="71">
        <v>0</v>
      </c>
      <c r="AG327" s="71">
        <v>0</v>
      </c>
      <c r="AH327" s="71">
        <v>0</v>
      </c>
      <c r="AJ327" s="70">
        <v>325</v>
      </c>
      <c r="AK327" s="70" t="s">
        <v>403</v>
      </c>
      <c r="AL327" s="71">
        <v>0</v>
      </c>
      <c r="AM327" s="71">
        <v>0</v>
      </c>
      <c r="AN327" s="71">
        <v>0</v>
      </c>
      <c r="AO327" s="71">
        <v>0</v>
      </c>
      <c r="AQ327" s="70">
        <v>325</v>
      </c>
      <c r="AR327" s="70" t="s">
        <v>403</v>
      </c>
      <c r="AS327" s="71">
        <v>0</v>
      </c>
      <c r="AT327" s="71">
        <v>0</v>
      </c>
      <c r="AU327" s="71">
        <v>0</v>
      </c>
      <c r="AV327" s="71">
        <v>0</v>
      </c>
      <c r="AX327" s="70">
        <v>325</v>
      </c>
      <c r="AY327" s="70" t="s">
        <v>403</v>
      </c>
      <c r="AZ327" s="71">
        <v>0</v>
      </c>
      <c r="BA327" s="71">
        <v>0</v>
      </c>
      <c r="BB327" s="71">
        <v>0</v>
      </c>
      <c r="BC327" s="71">
        <v>0</v>
      </c>
      <c r="BE327" s="70">
        <v>325</v>
      </c>
      <c r="BF327" s="70" t="s">
        <v>403</v>
      </c>
      <c r="BG327" s="71">
        <v>0</v>
      </c>
      <c r="BH327" s="71">
        <v>0</v>
      </c>
      <c r="BI327" s="71">
        <v>0</v>
      </c>
      <c r="BJ327" s="71">
        <v>0</v>
      </c>
      <c r="BL327" s="70">
        <v>325</v>
      </c>
      <c r="BM327" s="70" t="s">
        <v>403</v>
      </c>
      <c r="BN327" s="71">
        <v>0</v>
      </c>
      <c r="BO327" s="71">
        <v>0</v>
      </c>
      <c r="BP327" s="71">
        <v>0</v>
      </c>
      <c r="BQ327" s="71">
        <v>0</v>
      </c>
      <c r="BS327" s="70">
        <v>325</v>
      </c>
      <c r="BT327" s="70" t="s">
        <v>403</v>
      </c>
      <c r="BU327" s="71">
        <v>0</v>
      </c>
      <c r="BV327" s="71">
        <v>0</v>
      </c>
      <c r="BW327" s="71">
        <v>0</v>
      </c>
      <c r="BX327" s="71">
        <v>0</v>
      </c>
      <c r="BZ327" s="70">
        <v>325</v>
      </c>
      <c r="CA327" s="70" t="s">
        <v>403</v>
      </c>
      <c r="CB327" s="71">
        <v>0</v>
      </c>
      <c r="CC327" s="71">
        <v>0</v>
      </c>
      <c r="CD327" s="71">
        <v>0</v>
      </c>
      <c r="CE327" s="71">
        <v>0</v>
      </c>
      <c r="CG327" s="70">
        <v>325</v>
      </c>
      <c r="CH327" s="70" t="s">
        <v>403</v>
      </c>
      <c r="CI327" s="71">
        <v>0</v>
      </c>
      <c r="CJ327" s="71">
        <v>0</v>
      </c>
      <c r="CK327" s="71">
        <v>0</v>
      </c>
      <c r="CL327" s="71">
        <v>0</v>
      </c>
      <c r="CN327" s="70">
        <v>325</v>
      </c>
      <c r="CO327" s="70" t="s">
        <v>403</v>
      </c>
      <c r="CP327" s="71">
        <v>0</v>
      </c>
      <c r="CQ327" s="71">
        <v>0</v>
      </c>
      <c r="CR327" s="71">
        <v>0</v>
      </c>
      <c r="CS327" s="71">
        <v>0</v>
      </c>
      <c r="CU327" s="70">
        <v>325</v>
      </c>
      <c r="CV327" s="70" t="s">
        <v>403</v>
      </c>
      <c r="CW327" s="71">
        <v>0</v>
      </c>
      <c r="CX327" s="71">
        <v>0</v>
      </c>
      <c r="CY327" s="71">
        <v>0</v>
      </c>
      <c r="CZ327" s="71">
        <v>0</v>
      </c>
      <c r="DB327" s="70">
        <v>325</v>
      </c>
      <c r="DC327" s="70" t="s">
        <v>403</v>
      </c>
      <c r="DD327" s="71">
        <v>0</v>
      </c>
      <c r="DE327" s="71">
        <v>0</v>
      </c>
      <c r="DF327" s="71">
        <v>0</v>
      </c>
      <c r="DG327" s="71">
        <v>0</v>
      </c>
      <c r="DI327" s="70">
        <v>325</v>
      </c>
      <c r="DJ327" s="70" t="s">
        <v>403</v>
      </c>
      <c r="DK327" s="71">
        <v>0</v>
      </c>
      <c r="DL327" s="71">
        <v>0</v>
      </c>
      <c r="DM327" s="71">
        <v>0</v>
      </c>
      <c r="DN327" s="71">
        <v>0</v>
      </c>
      <c r="DP327" s="70">
        <v>325</v>
      </c>
      <c r="DQ327" s="70" t="s">
        <v>403</v>
      </c>
      <c r="DR327" s="71">
        <v>0</v>
      </c>
      <c r="DS327" s="71">
        <v>0</v>
      </c>
      <c r="DT327" s="71">
        <v>0</v>
      </c>
      <c r="DU327" s="71">
        <v>0</v>
      </c>
      <c r="DW327" s="70">
        <v>325</v>
      </c>
      <c r="DX327" s="70" t="s">
        <v>403</v>
      </c>
      <c r="DY327" s="71">
        <v>0</v>
      </c>
      <c r="DZ327" s="71">
        <v>0</v>
      </c>
      <c r="EA327" s="71">
        <v>0</v>
      </c>
      <c r="EB327" s="71">
        <v>0</v>
      </c>
    </row>
    <row r="328" spans="1:132" x14ac:dyDescent="0.35">
      <c r="A328" s="70">
        <v>326</v>
      </c>
      <c r="B328" s="70" t="s">
        <v>404</v>
      </c>
      <c r="C328" s="71">
        <v>0</v>
      </c>
      <c r="D328" s="71">
        <v>24.055491453102199</v>
      </c>
      <c r="E328" s="71">
        <v>0.41596447333393199</v>
      </c>
      <c r="F328" s="71">
        <v>24.471455926436199</v>
      </c>
      <c r="H328" s="70">
        <v>326</v>
      </c>
      <c r="I328" s="70" t="s">
        <v>404</v>
      </c>
      <c r="J328" s="75">
        <v>0</v>
      </c>
      <c r="K328" s="71">
        <v>483.94239180882801</v>
      </c>
      <c r="L328" s="71">
        <v>7.4720783662572803</v>
      </c>
      <c r="M328" s="71">
        <v>491.414470175085</v>
      </c>
      <c r="O328" s="70">
        <v>326</v>
      </c>
      <c r="P328" s="70" t="s">
        <v>404</v>
      </c>
      <c r="Q328" s="75">
        <v>0</v>
      </c>
      <c r="R328" s="71">
        <v>38.927490091090597</v>
      </c>
      <c r="S328" s="71">
        <v>13.933356956315199</v>
      </c>
      <c r="T328" s="71">
        <v>52.860847047405798</v>
      </c>
      <c r="V328" s="70">
        <v>326</v>
      </c>
      <c r="W328" s="70" t="s">
        <v>404</v>
      </c>
      <c r="X328" s="71">
        <v>0</v>
      </c>
      <c r="Y328" s="71">
        <v>236.51139357542601</v>
      </c>
      <c r="Z328" s="71">
        <v>4.7691506729632396</v>
      </c>
      <c r="AA328" s="71">
        <v>241.28054424838899</v>
      </c>
      <c r="AC328" s="70">
        <v>326</v>
      </c>
      <c r="AD328" s="70" t="s">
        <v>404</v>
      </c>
      <c r="AE328" s="71">
        <v>0</v>
      </c>
      <c r="AF328" s="71">
        <v>13.131210816884099</v>
      </c>
      <c r="AG328" s="71">
        <v>2.5415856822248202</v>
      </c>
      <c r="AH328" s="71">
        <v>15.6727964991089</v>
      </c>
      <c r="AJ328" s="70">
        <v>326</v>
      </c>
      <c r="AK328" s="70" t="s">
        <v>404</v>
      </c>
      <c r="AL328" s="71">
        <v>0</v>
      </c>
      <c r="AM328" s="71">
        <v>2.7387575745258301</v>
      </c>
      <c r="AN328" s="71">
        <v>4.56441526913147E-2</v>
      </c>
      <c r="AO328" s="71">
        <v>2.78440172721715</v>
      </c>
      <c r="AQ328" s="70">
        <v>326</v>
      </c>
      <c r="AR328" s="70" t="s">
        <v>404</v>
      </c>
      <c r="AS328" s="71">
        <v>0</v>
      </c>
      <c r="AT328" s="71">
        <v>7.0760377860922902E-2</v>
      </c>
      <c r="AU328" s="71">
        <v>7.4594918382368702E-2</v>
      </c>
      <c r="AV328" s="71">
        <v>0.14535529624329199</v>
      </c>
      <c r="AX328" s="70">
        <v>326</v>
      </c>
      <c r="AY328" s="70" t="s">
        <v>404</v>
      </c>
      <c r="AZ328" s="71">
        <v>0</v>
      </c>
      <c r="BA328" s="71">
        <v>2.7387575745258301</v>
      </c>
      <c r="BB328" s="71">
        <v>4.56441526913147E-2</v>
      </c>
      <c r="BC328" s="71">
        <v>2.78440172721715</v>
      </c>
      <c r="BE328" s="70">
        <v>326</v>
      </c>
      <c r="BF328" s="70" t="s">
        <v>404</v>
      </c>
      <c r="BG328" s="71">
        <v>0</v>
      </c>
      <c r="BH328" s="71">
        <v>7.0760377860922902E-2</v>
      </c>
      <c r="BI328" s="71">
        <v>7.4594918382368702E-2</v>
      </c>
      <c r="BJ328" s="71">
        <v>0.14535529624329199</v>
      </c>
      <c r="BL328" s="70">
        <v>326</v>
      </c>
      <c r="BM328" s="70" t="s">
        <v>404</v>
      </c>
      <c r="BN328" s="71">
        <v>0</v>
      </c>
      <c r="BO328" s="71">
        <v>5.5769872472651203</v>
      </c>
      <c r="BP328" s="71">
        <v>9.29461080598767E-2</v>
      </c>
      <c r="BQ328" s="71">
        <v>5.6699333553249902</v>
      </c>
      <c r="BS328" s="70">
        <v>326</v>
      </c>
      <c r="BT328" s="70" t="s">
        <v>404</v>
      </c>
      <c r="BU328" s="71">
        <v>0</v>
      </c>
      <c r="BV328" s="71">
        <v>0.119262905185094</v>
      </c>
      <c r="BW328" s="71">
        <v>0.120619326630739</v>
      </c>
      <c r="BX328" s="71">
        <v>0.23988223181583301</v>
      </c>
      <c r="BZ328" s="70">
        <v>326</v>
      </c>
      <c r="CA328" s="70" t="s">
        <v>404</v>
      </c>
      <c r="CB328" s="71">
        <v>0</v>
      </c>
      <c r="CC328" s="71">
        <v>12.4141854220646</v>
      </c>
      <c r="CD328" s="71">
        <v>0.186063953795709</v>
      </c>
      <c r="CE328" s="71">
        <v>12.600249375860299</v>
      </c>
      <c r="CG328" s="70">
        <v>326</v>
      </c>
      <c r="CH328" s="70" t="s">
        <v>404</v>
      </c>
      <c r="CI328" s="71">
        <v>0</v>
      </c>
      <c r="CJ328" s="71">
        <v>0.262326537150535</v>
      </c>
      <c r="CK328" s="71">
        <v>0.38206351769872099</v>
      </c>
      <c r="CL328" s="71">
        <v>0.64439005484925604</v>
      </c>
      <c r="CN328" s="70">
        <v>326</v>
      </c>
      <c r="CO328" s="70" t="s">
        <v>404</v>
      </c>
      <c r="CP328" s="71">
        <v>0</v>
      </c>
      <c r="CQ328" s="71">
        <v>2.3100896501864998</v>
      </c>
      <c r="CR328" s="71">
        <v>3.8499970097570203E-2</v>
      </c>
      <c r="CS328" s="71">
        <v>2.3485896202840699</v>
      </c>
      <c r="CU328" s="70">
        <v>326</v>
      </c>
      <c r="CV328" s="70" t="s">
        <v>404</v>
      </c>
      <c r="CW328" s="71">
        <v>0</v>
      </c>
      <c r="CX328" s="71">
        <v>5.6809390441155003E-2</v>
      </c>
      <c r="CY328" s="71">
        <v>6.3905528107667198E-2</v>
      </c>
      <c r="CZ328" s="71">
        <v>0.12071491854882201</v>
      </c>
      <c r="DB328" s="70">
        <v>326</v>
      </c>
      <c r="DC328" s="70" t="s">
        <v>404</v>
      </c>
      <c r="DD328" s="71">
        <v>0</v>
      </c>
      <c r="DE328" s="71">
        <v>14.477542831420999</v>
      </c>
      <c r="DF328" s="71">
        <v>0.176443215491984</v>
      </c>
      <c r="DG328" s="71">
        <v>14.653986046912999</v>
      </c>
      <c r="DI328" s="70">
        <v>326</v>
      </c>
      <c r="DJ328" s="70" t="s">
        <v>404</v>
      </c>
      <c r="DK328" s="71">
        <v>0</v>
      </c>
      <c r="DL328" s="71">
        <v>0.21514993047960901</v>
      </c>
      <c r="DM328" s="71">
        <v>0.23326147693550101</v>
      </c>
      <c r="DN328" s="71">
        <v>0.44841140741510999</v>
      </c>
      <c r="DP328" s="70">
        <v>326</v>
      </c>
      <c r="DQ328" s="70" t="s">
        <v>404</v>
      </c>
      <c r="DR328" s="71">
        <v>0</v>
      </c>
      <c r="DS328" s="71">
        <v>6.2948792480922098</v>
      </c>
      <c r="DT328" s="71">
        <v>0.104910501114015</v>
      </c>
      <c r="DU328" s="71">
        <v>6.3997897492062199</v>
      </c>
      <c r="DW328" s="70">
        <v>326</v>
      </c>
      <c r="DX328" s="70" t="s">
        <v>404</v>
      </c>
      <c r="DY328" s="71">
        <v>0</v>
      </c>
      <c r="DZ328" s="71">
        <v>0.47365525049005602</v>
      </c>
      <c r="EA328" s="71">
        <v>0.18294077012138599</v>
      </c>
      <c r="EB328" s="71">
        <v>0.65659602061144196</v>
      </c>
    </row>
    <row r="329" spans="1:132" x14ac:dyDescent="0.35">
      <c r="A329" s="70">
        <v>327</v>
      </c>
      <c r="B329" s="70" t="s">
        <v>405</v>
      </c>
      <c r="C329" s="71">
        <v>0</v>
      </c>
      <c r="D329" s="71">
        <v>0</v>
      </c>
      <c r="E329" s="71">
        <v>0</v>
      </c>
      <c r="F329" s="71">
        <v>0</v>
      </c>
      <c r="H329" s="70">
        <v>327</v>
      </c>
      <c r="I329" s="70" t="s">
        <v>405</v>
      </c>
      <c r="J329" s="75">
        <v>0</v>
      </c>
      <c r="K329" s="71">
        <v>0</v>
      </c>
      <c r="L329" s="71">
        <v>0</v>
      </c>
      <c r="M329" s="71">
        <v>0</v>
      </c>
      <c r="O329" s="70">
        <v>327</v>
      </c>
      <c r="P329" s="70" t="s">
        <v>405</v>
      </c>
      <c r="Q329" s="75">
        <v>0</v>
      </c>
      <c r="R329" s="71">
        <v>0</v>
      </c>
      <c r="S329" s="71">
        <v>0</v>
      </c>
      <c r="T329" s="71">
        <v>0</v>
      </c>
      <c r="V329" s="70">
        <v>327</v>
      </c>
      <c r="W329" s="70" t="s">
        <v>405</v>
      </c>
      <c r="X329" s="71">
        <v>0</v>
      </c>
      <c r="Y329" s="71">
        <v>0</v>
      </c>
      <c r="Z329" s="71">
        <v>0</v>
      </c>
      <c r="AA329" s="71">
        <v>0</v>
      </c>
      <c r="AC329" s="70">
        <v>327</v>
      </c>
      <c r="AD329" s="70" t="s">
        <v>405</v>
      </c>
      <c r="AE329" s="71">
        <v>0</v>
      </c>
      <c r="AF329" s="71">
        <v>0</v>
      </c>
      <c r="AG329" s="71">
        <v>0</v>
      </c>
      <c r="AH329" s="71">
        <v>0</v>
      </c>
      <c r="AJ329" s="70">
        <v>327</v>
      </c>
      <c r="AK329" s="70" t="s">
        <v>405</v>
      </c>
      <c r="AL329" s="71">
        <v>0</v>
      </c>
      <c r="AM329" s="71">
        <v>0</v>
      </c>
      <c r="AN329" s="71">
        <v>0</v>
      </c>
      <c r="AO329" s="71">
        <v>0</v>
      </c>
      <c r="AQ329" s="70">
        <v>327</v>
      </c>
      <c r="AR329" s="70" t="s">
        <v>405</v>
      </c>
      <c r="AS329" s="71">
        <v>0</v>
      </c>
      <c r="AT329" s="71">
        <v>0</v>
      </c>
      <c r="AU329" s="71">
        <v>0</v>
      </c>
      <c r="AV329" s="71">
        <v>0</v>
      </c>
      <c r="AX329" s="70">
        <v>327</v>
      </c>
      <c r="AY329" s="70" t="s">
        <v>405</v>
      </c>
      <c r="AZ329" s="71">
        <v>0</v>
      </c>
      <c r="BA329" s="71">
        <v>0</v>
      </c>
      <c r="BB329" s="71">
        <v>0</v>
      </c>
      <c r="BC329" s="71">
        <v>0</v>
      </c>
      <c r="BE329" s="70">
        <v>327</v>
      </c>
      <c r="BF329" s="70" t="s">
        <v>405</v>
      </c>
      <c r="BG329" s="71">
        <v>0</v>
      </c>
      <c r="BH329" s="71">
        <v>0</v>
      </c>
      <c r="BI329" s="71">
        <v>0</v>
      </c>
      <c r="BJ329" s="71">
        <v>0</v>
      </c>
      <c r="BL329" s="70">
        <v>327</v>
      </c>
      <c r="BM329" s="70" t="s">
        <v>405</v>
      </c>
      <c r="BN329" s="71">
        <v>0</v>
      </c>
      <c r="BO329" s="71">
        <v>0</v>
      </c>
      <c r="BP329" s="71">
        <v>0</v>
      </c>
      <c r="BQ329" s="71">
        <v>0</v>
      </c>
      <c r="BS329" s="70">
        <v>327</v>
      </c>
      <c r="BT329" s="70" t="s">
        <v>405</v>
      </c>
      <c r="BU329" s="71">
        <v>0</v>
      </c>
      <c r="BV329" s="71">
        <v>0</v>
      </c>
      <c r="BW329" s="71">
        <v>0</v>
      </c>
      <c r="BX329" s="71">
        <v>0</v>
      </c>
      <c r="BZ329" s="70">
        <v>327</v>
      </c>
      <c r="CA329" s="70" t="s">
        <v>405</v>
      </c>
      <c r="CB329" s="71">
        <v>0</v>
      </c>
      <c r="CC329" s="71">
        <v>0</v>
      </c>
      <c r="CD329" s="71">
        <v>0</v>
      </c>
      <c r="CE329" s="71">
        <v>0</v>
      </c>
      <c r="CG329" s="70">
        <v>327</v>
      </c>
      <c r="CH329" s="70" t="s">
        <v>405</v>
      </c>
      <c r="CI329" s="71">
        <v>0</v>
      </c>
      <c r="CJ329" s="71">
        <v>0</v>
      </c>
      <c r="CK329" s="71">
        <v>0</v>
      </c>
      <c r="CL329" s="71">
        <v>0</v>
      </c>
      <c r="CN329" s="70">
        <v>327</v>
      </c>
      <c r="CO329" s="70" t="s">
        <v>405</v>
      </c>
      <c r="CP329" s="71">
        <v>0</v>
      </c>
      <c r="CQ329" s="71">
        <v>0</v>
      </c>
      <c r="CR329" s="71">
        <v>0</v>
      </c>
      <c r="CS329" s="71">
        <v>0</v>
      </c>
      <c r="CU329" s="70">
        <v>327</v>
      </c>
      <c r="CV329" s="70" t="s">
        <v>405</v>
      </c>
      <c r="CW329" s="71">
        <v>0</v>
      </c>
      <c r="CX329" s="71">
        <v>0</v>
      </c>
      <c r="CY329" s="71">
        <v>0</v>
      </c>
      <c r="CZ329" s="71">
        <v>0</v>
      </c>
      <c r="DB329" s="70">
        <v>327</v>
      </c>
      <c r="DC329" s="70" t="s">
        <v>405</v>
      </c>
      <c r="DD329" s="71">
        <v>0</v>
      </c>
      <c r="DE329" s="71">
        <v>0</v>
      </c>
      <c r="DF329" s="71">
        <v>0</v>
      </c>
      <c r="DG329" s="71">
        <v>0</v>
      </c>
      <c r="DI329" s="70">
        <v>327</v>
      </c>
      <c r="DJ329" s="70" t="s">
        <v>405</v>
      </c>
      <c r="DK329" s="71">
        <v>0</v>
      </c>
      <c r="DL329" s="71">
        <v>0</v>
      </c>
      <c r="DM329" s="71">
        <v>0</v>
      </c>
      <c r="DN329" s="71">
        <v>0</v>
      </c>
      <c r="DP329" s="70">
        <v>327</v>
      </c>
      <c r="DQ329" s="70" t="s">
        <v>405</v>
      </c>
      <c r="DR329" s="71">
        <v>0</v>
      </c>
      <c r="DS329" s="71">
        <v>0</v>
      </c>
      <c r="DT329" s="71">
        <v>0</v>
      </c>
      <c r="DU329" s="71">
        <v>0</v>
      </c>
      <c r="DW329" s="70">
        <v>327</v>
      </c>
      <c r="DX329" s="70" t="s">
        <v>405</v>
      </c>
      <c r="DY329" s="71">
        <v>0</v>
      </c>
      <c r="DZ329" s="71">
        <v>0</v>
      </c>
      <c r="EA329" s="71">
        <v>0</v>
      </c>
      <c r="EB329" s="71">
        <v>0</v>
      </c>
    </row>
    <row r="330" spans="1:132" x14ac:dyDescent="0.35">
      <c r="A330" s="70">
        <v>328</v>
      </c>
      <c r="B330" s="70" t="s">
        <v>406</v>
      </c>
      <c r="C330" s="71">
        <v>0</v>
      </c>
      <c r="D330" s="71">
        <v>0</v>
      </c>
      <c r="E330" s="71">
        <v>0</v>
      </c>
      <c r="F330" s="71">
        <v>0</v>
      </c>
      <c r="H330" s="70">
        <v>328</v>
      </c>
      <c r="I330" s="70" t="s">
        <v>406</v>
      </c>
      <c r="J330" s="75">
        <v>0</v>
      </c>
      <c r="K330" s="71">
        <v>0</v>
      </c>
      <c r="L330" s="71">
        <v>0</v>
      </c>
      <c r="M330" s="71">
        <v>0</v>
      </c>
      <c r="O330" s="70">
        <v>328</v>
      </c>
      <c r="P330" s="70" t="s">
        <v>406</v>
      </c>
      <c r="Q330" s="75">
        <v>0</v>
      </c>
      <c r="R330" s="71">
        <v>0</v>
      </c>
      <c r="S330" s="71">
        <v>0</v>
      </c>
      <c r="T330" s="71">
        <v>0</v>
      </c>
      <c r="V330" s="70">
        <v>328</v>
      </c>
      <c r="W330" s="70" t="s">
        <v>406</v>
      </c>
      <c r="X330" s="71">
        <v>0</v>
      </c>
      <c r="Y330" s="71">
        <v>0</v>
      </c>
      <c r="Z330" s="71">
        <v>0</v>
      </c>
      <c r="AA330" s="71">
        <v>0</v>
      </c>
      <c r="AC330" s="70">
        <v>328</v>
      </c>
      <c r="AD330" s="70" t="s">
        <v>406</v>
      </c>
      <c r="AE330" s="71">
        <v>0</v>
      </c>
      <c r="AF330" s="71">
        <v>0</v>
      </c>
      <c r="AG330" s="71">
        <v>0</v>
      </c>
      <c r="AH330" s="71">
        <v>0</v>
      </c>
      <c r="AJ330" s="70">
        <v>328</v>
      </c>
      <c r="AK330" s="70" t="s">
        <v>406</v>
      </c>
      <c r="AL330" s="71">
        <v>0</v>
      </c>
      <c r="AM330" s="71">
        <v>0</v>
      </c>
      <c r="AN330" s="71">
        <v>0</v>
      </c>
      <c r="AO330" s="71">
        <v>0</v>
      </c>
      <c r="AQ330" s="70">
        <v>328</v>
      </c>
      <c r="AR330" s="70" t="s">
        <v>406</v>
      </c>
      <c r="AS330" s="71">
        <v>0</v>
      </c>
      <c r="AT330" s="71">
        <v>0</v>
      </c>
      <c r="AU330" s="71">
        <v>0</v>
      </c>
      <c r="AV330" s="71">
        <v>0</v>
      </c>
      <c r="AX330" s="70">
        <v>328</v>
      </c>
      <c r="AY330" s="70" t="s">
        <v>406</v>
      </c>
      <c r="AZ330" s="71">
        <v>0</v>
      </c>
      <c r="BA330" s="71">
        <v>0</v>
      </c>
      <c r="BB330" s="71">
        <v>0</v>
      </c>
      <c r="BC330" s="71">
        <v>0</v>
      </c>
      <c r="BE330" s="70">
        <v>328</v>
      </c>
      <c r="BF330" s="70" t="s">
        <v>406</v>
      </c>
      <c r="BG330" s="71">
        <v>0</v>
      </c>
      <c r="BH330" s="71">
        <v>0</v>
      </c>
      <c r="BI330" s="71">
        <v>0</v>
      </c>
      <c r="BJ330" s="71">
        <v>0</v>
      </c>
      <c r="BL330" s="70">
        <v>328</v>
      </c>
      <c r="BM330" s="70" t="s">
        <v>406</v>
      </c>
      <c r="BN330" s="71">
        <v>0</v>
      </c>
      <c r="BO330" s="71">
        <v>0</v>
      </c>
      <c r="BP330" s="71">
        <v>0</v>
      </c>
      <c r="BQ330" s="71">
        <v>0</v>
      </c>
      <c r="BS330" s="70">
        <v>328</v>
      </c>
      <c r="BT330" s="70" t="s">
        <v>406</v>
      </c>
      <c r="BU330" s="71">
        <v>0</v>
      </c>
      <c r="BV330" s="71">
        <v>0</v>
      </c>
      <c r="BW330" s="71">
        <v>0</v>
      </c>
      <c r="BX330" s="71">
        <v>0</v>
      </c>
      <c r="BZ330" s="70">
        <v>328</v>
      </c>
      <c r="CA330" s="70" t="s">
        <v>406</v>
      </c>
      <c r="CB330" s="71">
        <v>0</v>
      </c>
      <c r="CC330" s="71">
        <v>0</v>
      </c>
      <c r="CD330" s="71">
        <v>0</v>
      </c>
      <c r="CE330" s="71">
        <v>0</v>
      </c>
      <c r="CG330" s="70">
        <v>328</v>
      </c>
      <c r="CH330" s="70" t="s">
        <v>406</v>
      </c>
      <c r="CI330" s="71">
        <v>0</v>
      </c>
      <c r="CJ330" s="71">
        <v>0</v>
      </c>
      <c r="CK330" s="71">
        <v>0</v>
      </c>
      <c r="CL330" s="71">
        <v>0</v>
      </c>
      <c r="CN330" s="70">
        <v>328</v>
      </c>
      <c r="CO330" s="70" t="s">
        <v>406</v>
      </c>
      <c r="CP330" s="71">
        <v>0</v>
      </c>
      <c r="CQ330" s="71">
        <v>0</v>
      </c>
      <c r="CR330" s="71">
        <v>0</v>
      </c>
      <c r="CS330" s="71">
        <v>0</v>
      </c>
      <c r="CU330" s="70">
        <v>328</v>
      </c>
      <c r="CV330" s="70" t="s">
        <v>406</v>
      </c>
      <c r="CW330" s="71">
        <v>0</v>
      </c>
      <c r="CX330" s="71">
        <v>0</v>
      </c>
      <c r="CY330" s="71">
        <v>0</v>
      </c>
      <c r="CZ330" s="71">
        <v>0</v>
      </c>
      <c r="DB330" s="70">
        <v>328</v>
      </c>
      <c r="DC330" s="70" t="s">
        <v>406</v>
      </c>
      <c r="DD330" s="71">
        <v>0</v>
      </c>
      <c r="DE330" s="71">
        <v>0</v>
      </c>
      <c r="DF330" s="71">
        <v>0</v>
      </c>
      <c r="DG330" s="71">
        <v>0</v>
      </c>
      <c r="DI330" s="70">
        <v>328</v>
      </c>
      <c r="DJ330" s="70" t="s">
        <v>406</v>
      </c>
      <c r="DK330" s="71">
        <v>0</v>
      </c>
      <c r="DL330" s="71">
        <v>0</v>
      </c>
      <c r="DM330" s="71">
        <v>0</v>
      </c>
      <c r="DN330" s="71">
        <v>0</v>
      </c>
      <c r="DP330" s="70">
        <v>328</v>
      </c>
      <c r="DQ330" s="70" t="s">
        <v>406</v>
      </c>
      <c r="DR330" s="71">
        <v>0</v>
      </c>
      <c r="DS330" s="71">
        <v>0</v>
      </c>
      <c r="DT330" s="71">
        <v>0</v>
      </c>
      <c r="DU330" s="71">
        <v>0</v>
      </c>
      <c r="DW330" s="70">
        <v>328</v>
      </c>
      <c r="DX330" s="70" t="s">
        <v>406</v>
      </c>
      <c r="DY330" s="71">
        <v>0</v>
      </c>
      <c r="DZ330" s="71">
        <v>0</v>
      </c>
      <c r="EA330" s="71">
        <v>0</v>
      </c>
      <c r="EB330" s="71">
        <v>0</v>
      </c>
    </row>
    <row r="331" spans="1:132" x14ac:dyDescent="0.35">
      <c r="A331" s="70">
        <v>329</v>
      </c>
      <c r="B331" s="70" t="s">
        <v>407</v>
      </c>
      <c r="C331" s="71">
        <v>0</v>
      </c>
      <c r="D331" s="71">
        <v>0</v>
      </c>
      <c r="E331" s="71">
        <v>0</v>
      </c>
      <c r="F331" s="71">
        <v>0</v>
      </c>
      <c r="H331" s="70">
        <v>329</v>
      </c>
      <c r="I331" s="70" t="s">
        <v>407</v>
      </c>
      <c r="J331" s="75">
        <v>0</v>
      </c>
      <c r="K331" s="71">
        <v>0</v>
      </c>
      <c r="L331" s="71">
        <v>0</v>
      </c>
      <c r="M331" s="71">
        <v>0</v>
      </c>
      <c r="O331" s="70">
        <v>329</v>
      </c>
      <c r="P331" s="70" t="s">
        <v>407</v>
      </c>
      <c r="Q331" s="75">
        <v>0</v>
      </c>
      <c r="R331" s="71">
        <v>0</v>
      </c>
      <c r="S331" s="71">
        <v>0</v>
      </c>
      <c r="T331" s="71">
        <v>0</v>
      </c>
      <c r="V331" s="70">
        <v>329</v>
      </c>
      <c r="W331" s="70" t="s">
        <v>407</v>
      </c>
      <c r="X331" s="71">
        <v>0</v>
      </c>
      <c r="Y331" s="71">
        <v>0</v>
      </c>
      <c r="Z331" s="71">
        <v>0</v>
      </c>
      <c r="AA331" s="71">
        <v>0</v>
      </c>
      <c r="AC331" s="70">
        <v>329</v>
      </c>
      <c r="AD331" s="70" t="s">
        <v>407</v>
      </c>
      <c r="AE331" s="71">
        <v>0</v>
      </c>
      <c r="AF331" s="71">
        <v>0</v>
      </c>
      <c r="AG331" s="71">
        <v>0</v>
      </c>
      <c r="AH331" s="71">
        <v>0</v>
      </c>
      <c r="AJ331" s="70">
        <v>329</v>
      </c>
      <c r="AK331" s="70" t="s">
        <v>407</v>
      </c>
      <c r="AL331" s="71">
        <v>0</v>
      </c>
      <c r="AM331" s="71">
        <v>0</v>
      </c>
      <c r="AN331" s="71">
        <v>0</v>
      </c>
      <c r="AO331" s="71">
        <v>0</v>
      </c>
      <c r="AQ331" s="70">
        <v>329</v>
      </c>
      <c r="AR331" s="70" t="s">
        <v>407</v>
      </c>
      <c r="AS331" s="71">
        <v>0</v>
      </c>
      <c r="AT331" s="71">
        <v>0</v>
      </c>
      <c r="AU331" s="71">
        <v>0</v>
      </c>
      <c r="AV331" s="71">
        <v>0</v>
      </c>
      <c r="AX331" s="70">
        <v>329</v>
      </c>
      <c r="AY331" s="70" t="s">
        <v>407</v>
      </c>
      <c r="AZ331" s="71">
        <v>0</v>
      </c>
      <c r="BA331" s="71">
        <v>0</v>
      </c>
      <c r="BB331" s="71">
        <v>0</v>
      </c>
      <c r="BC331" s="71">
        <v>0</v>
      </c>
      <c r="BE331" s="70">
        <v>329</v>
      </c>
      <c r="BF331" s="70" t="s">
        <v>407</v>
      </c>
      <c r="BG331" s="71">
        <v>0</v>
      </c>
      <c r="BH331" s="71">
        <v>0</v>
      </c>
      <c r="BI331" s="71">
        <v>0</v>
      </c>
      <c r="BJ331" s="71">
        <v>0</v>
      </c>
      <c r="BL331" s="70">
        <v>329</v>
      </c>
      <c r="BM331" s="70" t="s">
        <v>407</v>
      </c>
      <c r="BN331" s="71">
        <v>0</v>
      </c>
      <c r="BO331" s="71">
        <v>0</v>
      </c>
      <c r="BP331" s="71">
        <v>0</v>
      </c>
      <c r="BQ331" s="71">
        <v>0</v>
      </c>
      <c r="BS331" s="70">
        <v>329</v>
      </c>
      <c r="BT331" s="70" t="s">
        <v>407</v>
      </c>
      <c r="BU331" s="71">
        <v>0</v>
      </c>
      <c r="BV331" s="71">
        <v>0</v>
      </c>
      <c r="BW331" s="71">
        <v>0</v>
      </c>
      <c r="BX331" s="71">
        <v>0</v>
      </c>
      <c r="BZ331" s="70">
        <v>329</v>
      </c>
      <c r="CA331" s="70" t="s">
        <v>407</v>
      </c>
      <c r="CB331" s="71">
        <v>0</v>
      </c>
      <c r="CC331" s="71">
        <v>0</v>
      </c>
      <c r="CD331" s="71">
        <v>0</v>
      </c>
      <c r="CE331" s="71">
        <v>0</v>
      </c>
      <c r="CG331" s="70">
        <v>329</v>
      </c>
      <c r="CH331" s="70" t="s">
        <v>407</v>
      </c>
      <c r="CI331" s="71">
        <v>0</v>
      </c>
      <c r="CJ331" s="71">
        <v>0</v>
      </c>
      <c r="CK331" s="71">
        <v>0</v>
      </c>
      <c r="CL331" s="71">
        <v>0</v>
      </c>
      <c r="CN331" s="70">
        <v>329</v>
      </c>
      <c r="CO331" s="70" t="s">
        <v>407</v>
      </c>
      <c r="CP331" s="71">
        <v>0</v>
      </c>
      <c r="CQ331" s="71">
        <v>0</v>
      </c>
      <c r="CR331" s="71">
        <v>0</v>
      </c>
      <c r="CS331" s="71">
        <v>0</v>
      </c>
      <c r="CU331" s="70">
        <v>329</v>
      </c>
      <c r="CV331" s="70" t="s">
        <v>407</v>
      </c>
      <c r="CW331" s="71">
        <v>0</v>
      </c>
      <c r="CX331" s="71">
        <v>0</v>
      </c>
      <c r="CY331" s="71">
        <v>0</v>
      </c>
      <c r="CZ331" s="71">
        <v>0</v>
      </c>
      <c r="DB331" s="70">
        <v>329</v>
      </c>
      <c r="DC331" s="70" t="s">
        <v>407</v>
      </c>
      <c r="DD331" s="71">
        <v>0</v>
      </c>
      <c r="DE331" s="71">
        <v>0</v>
      </c>
      <c r="DF331" s="71">
        <v>0</v>
      </c>
      <c r="DG331" s="71">
        <v>0</v>
      </c>
      <c r="DI331" s="70">
        <v>329</v>
      </c>
      <c r="DJ331" s="70" t="s">
        <v>407</v>
      </c>
      <c r="DK331" s="71">
        <v>0</v>
      </c>
      <c r="DL331" s="71">
        <v>0</v>
      </c>
      <c r="DM331" s="71">
        <v>0</v>
      </c>
      <c r="DN331" s="71">
        <v>0</v>
      </c>
      <c r="DP331" s="70">
        <v>329</v>
      </c>
      <c r="DQ331" s="70" t="s">
        <v>407</v>
      </c>
      <c r="DR331" s="71">
        <v>0</v>
      </c>
      <c r="DS331" s="71">
        <v>0</v>
      </c>
      <c r="DT331" s="71">
        <v>0</v>
      </c>
      <c r="DU331" s="71">
        <v>0</v>
      </c>
      <c r="DW331" s="70">
        <v>329</v>
      </c>
      <c r="DX331" s="70" t="s">
        <v>407</v>
      </c>
      <c r="DY331" s="71">
        <v>0</v>
      </c>
      <c r="DZ331" s="71">
        <v>0</v>
      </c>
      <c r="EA331" s="71">
        <v>0</v>
      </c>
      <c r="EB331" s="71">
        <v>0</v>
      </c>
    </row>
    <row r="332" spans="1:132" x14ac:dyDescent="0.35">
      <c r="A332" s="70">
        <v>330</v>
      </c>
      <c r="B332" s="70" t="s">
        <v>408</v>
      </c>
      <c r="C332" s="71">
        <v>0</v>
      </c>
      <c r="D332" s="71">
        <v>0</v>
      </c>
      <c r="E332" s="71">
        <v>0</v>
      </c>
      <c r="F332" s="71">
        <v>0</v>
      </c>
      <c r="H332" s="70">
        <v>330</v>
      </c>
      <c r="I332" s="70" t="s">
        <v>408</v>
      </c>
      <c r="J332" s="75">
        <v>0</v>
      </c>
      <c r="K332" s="71">
        <v>0</v>
      </c>
      <c r="L332" s="71">
        <v>0</v>
      </c>
      <c r="M332" s="71">
        <v>0</v>
      </c>
      <c r="O332" s="70">
        <v>330</v>
      </c>
      <c r="P332" s="70" t="s">
        <v>408</v>
      </c>
      <c r="Q332" s="75">
        <v>0</v>
      </c>
      <c r="R332" s="71">
        <v>0</v>
      </c>
      <c r="S332" s="71">
        <v>0</v>
      </c>
      <c r="T332" s="71">
        <v>0</v>
      </c>
      <c r="V332" s="70">
        <v>330</v>
      </c>
      <c r="W332" s="70" t="s">
        <v>408</v>
      </c>
      <c r="X332" s="71">
        <v>0</v>
      </c>
      <c r="Y332" s="71">
        <v>0</v>
      </c>
      <c r="Z332" s="71">
        <v>0</v>
      </c>
      <c r="AA332" s="71">
        <v>0</v>
      </c>
      <c r="AC332" s="70">
        <v>330</v>
      </c>
      <c r="AD332" s="70" t="s">
        <v>408</v>
      </c>
      <c r="AE332" s="71">
        <v>0</v>
      </c>
      <c r="AF332" s="71">
        <v>0</v>
      </c>
      <c r="AG332" s="71">
        <v>0</v>
      </c>
      <c r="AH332" s="71">
        <v>0</v>
      </c>
      <c r="AJ332" s="70">
        <v>330</v>
      </c>
      <c r="AK332" s="70" t="s">
        <v>408</v>
      </c>
      <c r="AL332" s="71">
        <v>0</v>
      </c>
      <c r="AM332" s="71">
        <v>0</v>
      </c>
      <c r="AN332" s="71">
        <v>0</v>
      </c>
      <c r="AO332" s="71">
        <v>0</v>
      </c>
      <c r="AQ332" s="70">
        <v>330</v>
      </c>
      <c r="AR332" s="70" t="s">
        <v>408</v>
      </c>
      <c r="AS332" s="71">
        <v>0</v>
      </c>
      <c r="AT332" s="71">
        <v>0</v>
      </c>
      <c r="AU332" s="71">
        <v>0</v>
      </c>
      <c r="AV332" s="71">
        <v>0</v>
      </c>
      <c r="AX332" s="70">
        <v>330</v>
      </c>
      <c r="AY332" s="70" t="s">
        <v>408</v>
      </c>
      <c r="AZ332" s="71">
        <v>0</v>
      </c>
      <c r="BA332" s="71">
        <v>0</v>
      </c>
      <c r="BB332" s="71">
        <v>0</v>
      </c>
      <c r="BC332" s="71">
        <v>0</v>
      </c>
      <c r="BE332" s="70">
        <v>330</v>
      </c>
      <c r="BF332" s="70" t="s">
        <v>408</v>
      </c>
      <c r="BG332" s="71">
        <v>0</v>
      </c>
      <c r="BH332" s="71">
        <v>0</v>
      </c>
      <c r="BI332" s="71">
        <v>0</v>
      </c>
      <c r="BJ332" s="71">
        <v>0</v>
      </c>
      <c r="BL332" s="70">
        <v>330</v>
      </c>
      <c r="BM332" s="70" t="s">
        <v>408</v>
      </c>
      <c r="BN332" s="71">
        <v>0</v>
      </c>
      <c r="BO332" s="71">
        <v>0</v>
      </c>
      <c r="BP332" s="71">
        <v>0</v>
      </c>
      <c r="BQ332" s="71">
        <v>0</v>
      </c>
      <c r="BS332" s="70">
        <v>330</v>
      </c>
      <c r="BT332" s="70" t="s">
        <v>408</v>
      </c>
      <c r="BU332" s="71">
        <v>0</v>
      </c>
      <c r="BV332" s="71">
        <v>0</v>
      </c>
      <c r="BW332" s="71">
        <v>0</v>
      </c>
      <c r="BX332" s="71">
        <v>0</v>
      </c>
      <c r="BZ332" s="70">
        <v>330</v>
      </c>
      <c r="CA332" s="70" t="s">
        <v>408</v>
      </c>
      <c r="CB332" s="71">
        <v>0</v>
      </c>
      <c r="CC332" s="71">
        <v>0</v>
      </c>
      <c r="CD332" s="71">
        <v>0</v>
      </c>
      <c r="CE332" s="71">
        <v>0</v>
      </c>
      <c r="CG332" s="70">
        <v>330</v>
      </c>
      <c r="CH332" s="70" t="s">
        <v>408</v>
      </c>
      <c r="CI332" s="71">
        <v>0</v>
      </c>
      <c r="CJ332" s="71">
        <v>0</v>
      </c>
      <c r="CK332" s="71">
        <v>0</v>
      </c>
      <c r="CL332" s="71">
        <v>0</v>
      </c>
      <c r="CN332" s="70">
        <v>330</v>
      </c>
      <c r="CO332" s="70" t="s">
        <v>408</v>
      </c>
      <c r="CP332" s="71">
        <v>0</v>
      </c>
      <c r="CQ332" s="71">
        <v>0</v>
      </c>
      <c r="CR332" s="71">
        <v>0</v>
      </c>
      <c r="CS332" s="71">
        <v>0</v>
      </c>
      <c r="CU332" s="70">
        <v>330</v>
      </c>
      <c r="CV332" s="70" t="s">
        <v>408</v>
      </c>
      <c r="CW332" s="71">
        <v>0</v>
      </c>
      <c r="CX332" s="71">
        <v>0</v>
      </c>
      <c r="CY332" s="71">
        <v>0</v>
      </c>
      <c r="CZ332" s="71">
        <v>0</v>
      </c>
      <c r="DB332" s="70">
        <v>330</v>
      </c>
      <c r="DC332" s="70" t="s">
        <v>408</v>
      </c>
      <c r="DD332" s="71">
        <v>0</v>
      </c>
      <c r="DE332" s="71">
        <v>0</v>
      </c>
      <c r="DF332" s="71">
        <v>0</v>
      </c>
      <c r="DG332" s="71">
        <v>0</v>
      </c>
      <c r="DI332" s="70">
        <v>330</v>
      </c>
      <c r="DJ332" s="70" t="s">
        <v>408</v>
      </c>
      <c r="DK332" s="71">
        <v>0</v>
      </c>
      <c r="DL332" s="71">
        <v>0</v>
      </c>
      <c r="DM332" s="71">
        <v>0</v>
      </c>
      <c r="DN332" s="71">
        <v>0</v>
      </c>
      <c r="DP332" s="70">
        <v>330</v>
      </c>
      <c r="DQ332" s="70" t="s">
        <v>408</v>
      </c>
      <c r="DR332" s="71">
        <v>0</v>
      </c>
      <c r="DS332" s="71">
        <v>0</v>
      </c>
      <c r="DT332" s="71">
        <v>0</v>
      </c>
      <c r="DU332" s="71">
        <v>0</v>
      </c>
      <c r="DW332" s="70">
        <v>330</v>
      </c>
      <c r="DX332" s="70" t="s">
        <v>408</v>
      </c>
      <c r="DY332" s="71">
        <v>0</v>
      </c>
      <c r="DZ332" s="71">
        <v>0</v>
      </c>
      <c r="EA332" s="71">
        <v>0</v>
      </c>
      <c r="EB332" s="71">
        <v>0</v>
      </c>
    </row>
    <row r="333" spans="1:132" x14ac:dyDescent="0.35">
      <c r="A333" s="70">
        <v>331</v>
      </c>
      <c r="B333" s="70" t="s">
        <v>409</v>
      </c>
      <c r="C333" s="71">
        <v>0</v>
      </c>
      <c r="D333" s="71">
        <v>0</v>
      </c>
      <c r="E333" s="71">
        <v>0</v>
      </c>
      <c r="F333" s="71">
        <v>0</v>
      </c>
      <c r="H333" s="70">
        <v>331</v>
      </c>
      <c r="I333" s="70" t="s">
        <v>409</v>
      </c>
      <c r="J333" s="75">
        <v>0</v>
      </c>
      <c r="K333" s="71">
        <v>0</v>
      </c>
      <c r="L333" s="71">
        <v>0</v>
      </c>
      <c r="M333" s="71">
        <v>0</v>
      </c>
      <c r="O333" s="70">
        <v>331</v>
      </c>
      <c r="P333" s="70" t="s">
        <v>409</v>
      </c>
      <c r="Q333" s="75">
        <v>0</v>
      </c>
      <c r="R333" s="71">
        <v>0</v>
      </c>
      <c r="S333" s="71">
        <v>0</v>
      </c>
      <c r="T333" s="71">
        <v>0</v>
      </c>
      <c r="V333" s="70">
        <v>331</v>
      </c>
      <c r="W333" s="70" t="s">
        <v>409</v>
      </c>
      <c r="X333" s="71">
        <v>0</v>
      </c>
      <c r="Y333" s="71">
        <v>0</v>
      </c>
      <c r="Z333" s="71">
        <v>0</v>
      </c>
      <c r="AA333" s="71">
        <v>0</v>
      </c>
      <c r="AC333" s="70">
        <v>331</v>
      </c>
      <c r="AD333" s="70" t="s">
        <v>409</v>
      </c>
      <c r="AE333" s="71">
        <v>0</v>
      </c>
      <c r="AF333" s="71">
        <v>0</v>
      </c>
      <c r="AG333" s="71">
        <v>0</v>
      </c>
      <c r="AH333" s="71">
        <v>0</v>
      </c>
      <c r="AJ333" s="70">
        <v>331</v>
      </c>
      <c r="AK333" s="70" t="s">
        <v>409</v>
      </c>
      <c r="AL333" s="71">
        <v>0</v>
      </c>
      <c r="AM333" s="71">
        <v>0</v>
      </c>
      <c r="AN333" s="71">
        <v>0</v>
      </c>
      <c r="AO333" s="71">
        <v>0</v>
      </c>
      <c r="AQ333" s="70">
        <v>331</v>
      </c>
      <c r="AR333" s="70" t="s">
        <v>409</v>
      </c>
      <c r="AS333" s="71">
        <v>0</v>
      </c>
      <c r="AT333" s="71">
        <v>0</v>
      </c>
      <c r="AU333" s="71">
        <v>0</v>
      </c>
      <c r="AV333" s="71">
        <v>0</v>
      </c>
      <c r="AX333" s="70">
        <v>331</v>
      </c>
      <c r="AY333" s="70" t="s">
        <v>409</v>
      </c>
      <c r="AZ333" s="71">
        <v>0</v>
      </c>
      <c r="BA333" s="71">
        <v>0</v>
      </c>
      <c r="BB333" s="71">
        <v>0</v>
      </c>
      <c r="BC333" s="71">
        <v>0</v>
      </c>
      <c r="BE333" s="70">
        <v>331</v>
      </c>
      <c r="BF333" s="70" t="s">
        <v>409</v>
      </c>
      <c r="BG333" s="71">
        <v>0</v>
      </c>
      <c r="BH333" s="71">
        <v>0</v>
      </c>
      <c r="BI333" s="71">
        <v>0</v>
      </c>
      <c r="BJ333" s="71">
        <v>0</v>
      </c>
      <c r="BL333" s="70">
        <v>331</v>
      </c>
      <c r="BM333" s="70" t="s">
        <v>409</v>
      </c>
      <c r="BN333" s="71">
        <v>0</v>
      </c>
      <c r="BO333" s="71">
        <v>0</v>
      </c>
      <c r="BP333" s="71">
        <v>0</v>
      </c>
      <c r="BQ333" s="71">
        <v>0</v>
      </c>
      <c r="BS333" s="70">
        <v>331</v>
      </c>
      <c r="BT333" s="70" t="s">
        <v>409</v>
      </c>
      <c r="BU333" s="71">
        <v>0</v>
      </c>
      <c r="BV333" s="71">
        <v>0</v>
      </c>
      <c r="BW333" s="71">
        <v>0</v>
      </c>
      <c r="BX333" s="71">
        <v>0</v>
      </c>
      <c r="BZ333" s="70">
        <v>331</v>
      </c>
      <c r="CA333" s="70" t="s">
        <v>409</v>
      </c>
      <c r="CB333" s="71">
        <v>0</v>
      </c>
      <c r="CC333" s="71">
        <v>0</v>
      </c>
      <c r="CD333" s="71">
        <v>0</v>
      </c>
      <c r="CE333" s="71">
        <v>0</v>
      </c>
      <c r="CG333" s="70">
        <v>331</v>
      </c>
      <c r="CH333" s="70" t="s">
        <v>409</v>
      </c>
      <c r="CI333" s="71">
        <v>0</v>
      </c>
      <c r="CJ333" s="71">
        <v>0</v>
      </c>
      <c r="CK333" s="71">
        <v>0</v>
      </c>
      <c r="CL333" s="71">
        <v>0</v>
      </c>
      <c r="CN333" s="70">
        <v>331</v>
      </c>
      <c r="CO333" s="70" t="s">
        <v>409</v>
      </c>
      <c r="CP333" s="71">
        <v>0</v>
      </c>
      <c r="CQ333" s="71">
        <v>0</v>
      </c>
      <c r="CR333" s="71">
        <v>0</v>
      </c>
      <c r="CS333" s="71">
        <v>0</v>
      </c>
      <c r="CU333" s="70">
        <v>331</v>
      </c>
      <c r="CV333" s="70" t="s">
        <v>409</v>
      </c>
      <c r="CW333" s="71">
        <v>0</v>
      </c>
      <c r="CX333" s="71">
        <v>0</v>
      </c>
      <c r="CY333" s="71">
        <v>0</v>
      </c>
      <c r="CZ333" s="71">
        <v>0</v>
      </c>
      <c r="DB333" s="70">
        <v>331</v>
      </c>
      <c r="DC333" s="70" t="s">
        <v>409</v>
      </c>
      <c r="DD333" s="71">
        <v>0</v>
      </c>
      <c r="DE333" s="71">
        <v>0</v>
      </c>
      <c r="DF333" s="71">
        <v>0</v>
      </c>
      <c r="DG333" s="71">
        <v>0</v>
      </c>
      <c r="DI333" s="70">
        <v>331</v>
      </c>
      <c r="DJ333" s="70" t="s">
        <v>409</v>
      </c>
      <c r="DK333" s="71">
        <v>0</v>
      </c>
      <c r="DL333" s="71">
        <v>0</v>
      </c>
      <c r="DM333" s="71">
        <v>0</v>
      </c>
      <c r="DN333" s="71">
        <v>0</v>
      </c>
      <c r="DP333" s="70">
        <v>331</v>
      </c>
      <c r="DQ333" s="70" t="s">
        <v>409</v>
      </c>
      <c r="DR333" s="71">
        <v>0</v>
      </c>
      <c r="DS333" s="71">
        <v>0</v>
      </c>
      <c r="DT333" s="71">
        <v>0</v>
      </c>
      <c r="DU333" s="71">
        <v>0</v>
      </c>
      <c r="DW333" s="70">
        <v>331</v>
      </c>
      <c r="DX333" s="70" t="s">
        <v>409</v>
      </c>
      <c r="DY333" s="71">
        <v>0</v>
      </c>
      <c r="DZ333" s="71">
        <v>0</v>
      </c>
      <c r="EA333" s="71">
        <v>0</v>
      </c>
      <c r="EB333" s="71">
        <v>0</v>
      </c>
    </row>
    <row r="334" spans="1:132" x14ac:dyDescent="0.35">
      <c r="A334" s="70">
        <v>332</v>
      </c>
      <c r="B334" s="70" t="s">
        <v>410</v>
      </c>
      <c r="C334" s="71">
        <v>0</v>
      </c>
      <c r="D334" s="71">
        <v>0</v>
      </c>
      <c r="E334" s="71">
        <v>0</v>
      </c>
      <c r="F334" s="71">
        <v>0</v>
      </c>
      <c r="H334" s="70">
        <v>332</v>
      </c>
      <c r="I334" s="70" t="s">
        <v>410</v>
      </c>
      <c r="J334" s="75">
        <v>0</v>
      </c>
      <c r="K334" s="71">
        <v>0</v>
      </c>
      <c r="L334" s="71">
        <v>0</v>
      </c>
      <c r="M334" s="71">
        <v>0</v>
      </c>
      <c r="O334" s="70">
        <v>332</v>
      </c>
      <c r="P334" s="70" t="s">
        <v>410</v>
      </c>
      <c r="Q334" s="75">
        <v>0</v>
      </c>
      <c r="R334" s="71">
        <v>0</v>
      </c>
      <c r="S334" s="71">
        <v>0</v>
      </c>
      <c r="T334" s="71">
        <v>0</v>
      </c>
      <c r="V334" s="70">
        <v>332</v>
      </c>
      <c r="W334" s="70" t="s">
        <v>410</v>
      </c>
      <c r="X334" s="71">
        <v>0</v>
      </c>
      <c r="Y334" s="71">
        <v>0</v>
      </c>
      <c r="Z334" s="71">
        <v>0</v>
      </c>
      <c r="AA334" s="71">
        <v>0</v>
      </c>
      <c r="AC334" s="70">
        <v>332</v>
      </c>
      <c r="AD334" s="70" t="s">
        <v>410</v>
      </c>
      <c r="AE334" s="71">
        <v>0</v>
      </c>
      <c r="AF334" s="71">
        <v>0</v>
      </c>
      <c r="AG334" s="71">
        <v>0</v>
      </c>
      <c r="AH334" s="71">
        <v>0</v>
      </c>
      <c r="AJ334" s="70">
        <v>332</v>
      </c>
      <c r="AK334" s="70" t="s">
        <v>410</v>
      </c>
      <c r="AL334" s="71">
        <v>0</v>
      </c>
      <c r="AM334" s="71">
        <v>0</v>
      </c>
      <c r="AN334" s="71">
        <v>0</v>
      </c>
      <c r="AO334" s="71">
        <v>0</v>
      </c>
      <c r="AQ334" s="70">
        <v>332</v>
      </c>
      <c r="AR334" s="70" t="s">
        <v>410</v>
      </c>
      <c r="AS334" s="71">
        <v>0</v>
      </c>
      <c r="AT334" s="71">
        <v>0</v>
      </c>
      <c r="AU334" s="71">
        <v>0</v>
      </c>
      <c r="AV334" s="71">
        <v>0</v>
      </c>
      <c r="AX334" s="70">
        <v>332</v>
      </c>
      <c r="AY334" s="70" t="s">
        <v>410</v>
      </c>
      <c r="AZ334" s="71">
        <v>0</v>
      </c>
      <c r="BA334" s="71">
        <v>0</v>
      </c>
      <c r="BB334" s="71">
        <v>0</v>
      </c>
      <c r="BC334" s="71">
        <v>0</v>
      </c>
      <c r="BE334" s="70">
        <v>332</v>
      </c>
      <c r="BF334" s="70" t="s">
        <v>410</v>
      </c>
      <c r="BG334" s="71">
        <v>0</v>
      </c>
      <c r="BH334" s="71">
        <v>0</v>
      </c>
      <c r="BI334" s="71">
        <v>0</v>
      </c>
      <c r="BJ334" s="71">
        <v>0</v>
      </c>
      <c r="BL334" s="70">
        <v>332</v>
      </c>
      <c r="BM334" s="70" t="s">
        <v>410</v>
      </c>
      <c r="BN334" s="71">
        <v>0</v>
      </c>
      <c r="BO334" s="71">
        <v>0</v>
      </c>
      <c r="BP334" s="71">
        <v>0</v>
      </c>
      <c r="BQ334" s="71">
        <v>0</v>
      </c>
      <c r="BS334" s="70">
        <v>332</v>
      </c>
      <c r="BT334" s="70" t="s">
        <v>410</v>
      </c>
      <c r="BU334" s="71">
        <v>0</v>
      </c>
      <c r="BV334" s="71">
        <v>0</v>
      </c>
      <c r="BW334" s="71">
        <v>0</v>
      </c>
      <c r="BX334" s="71">
        <v>0</v>
      </c>
      <c r="BZ334" s="70">
        <v>332</v>
      </c>
      <c r="CA334" s="70" t="s">
        <v>410</v>
      </c>
      <c r="CB334" s="71">
        <v>0</v>
      </c>
      <c r="CC334" s="71">
        <v>0</v>
      </c>
      <c r="CD334" s="71">
        <v>0</v>
      </c>
      <c r="CE334" s="71">
        <v>0</v>
      </c>
      <c r="CG334" s="70">
        <v>332</v>
      </c>
      <c r="CH334" s="70" t="s">
        <v>410</v>
      </c>
      <c r="CI334" s="71">
        <v>0</v>
      </c>
      <c r="CJ334" s="71">
        <v>0</v>
      </c>
      <c r="CK334" s="71">
        <v>0</v>
      </c>
      <c r="CL334" s="71">
        <v>0</v>
      </c>
      <c r="CN334" s="70">
        <v>332</v>
      </c>
      <c r="CO334" s="70" t="s">
        <v>410</v>
      </c>
      <c r="CP334" s="71">
        <v>0</v>
      </c>
      <c r="CQ334" s="71">
        <v>0</v>
      </c>
      <c r="CR334" s="71">
        <v>0</v>
      </c>
      <c r="CS334" s="71">
        <v>0</v>
      </c>
      <c r="CU334" s="70">
        <v>332</v>
      </c>
      <c r="CV334" s="70" t="s">
        <v>410</v>
      </c>
      <c r="CW334" s="71">
        <v>0</v>
      </c>
      <c r="CX334" s="71">
        <v>0</v>
      </c>
      <c r="CY334" s="71">
        <v>0</v>
      </c>
      <c r="CZ334" s="71">
        <v>0</v>
      </c>
      <c r="DB334" s="70">
        <v>332</v>
      </c>
      <c r="DC334" s="70" t="s">
        <v>410</v>
      </c>
      <c r="DD334" s="71">
        <v>0</v>
      </c>
      <c r="DE334" s="71">
        <v>0</v>
      </c>
      <c r="DF334" s="71">
        <v>0</v>
      </c>
      <c r="DG334" s="71">
        <v>0</v>
      </c>
      <c r="DI334" s="70">
        <v>332</v>
      </c>
      <c r="DJ334" s="70" t="s">
        <v>410</v>
      </c>
      <c r="DK334" s="71">
        <v>0</v>
      </c>
      <c r="DL334" s="71">
        <v>0</v>
      </c>
      <c r="DM334" s="71">
        <v>0</v>
      </c>
      <c r="DN334" s="71">
        <v>0</v>
      </c>
      <c r="DP334" s="70">
        <v>332</v>
      </c>
      <c r="DQ334" s="70" t="s">
        <v>410</v>
      </c>
      <c r="DR334" s="71">
        <v>0</v>
      </c>
      <c r="DS334" s="71">
        <v>0</v>
      </c>
      <c r="DT334" s="71">
        <v>0</v>
      </c>
      <c r="DU334" s="71">
        <v>0</v>
      </c>
      <c r="DW334" s="70">
        <v>332</v>
      </c>
      <c r="DX334" s="70" t="s">
        <v>410</v>
      </c>
      <c r="DY334" s="71">
        <v>0</v>
      </c>
      <c r="DZ334" s="71">
        <v>0</v>
      </c>
      <c r="EA334" s="71">
        <v>0</v>
      </c>
      <c r="EB334" s="71">
        <v>0</v>
      </c>
    </row>
    <row r="335" spans="1:132" x14ac:dyDescent="0.35">
      <c r="A335" s="70">
        <v>333</v>
      </c>
      <c r="B335" s="70" t="s">
        <v>411</v>
      </c>
      <c r="C335" s="71">
        <v>0</v>
      </c>
      <c r="D335" s="71">
        <v>0</v>
      </c>
      <c r="E335" s="71">
        <v>0</v>
      </c>
      <c r="F335" s="71">
        <v>0</v>
      </c>
      <c r="H335" s="70">
        <v>333</v>
      </c>
      <c r="I335" s="70" t="s">
        <v>411</v>
      </c>
      <c r="J335" s="75">
        <v>0</v>
      </c>
      <c r="K335" s="71">
        <v>0</v>
      </c>
      <c r="L335" s="71">
        <v>0</v>
      </c>
      <c r="M335" s="71">
        <v>0</v>
      </c>
      <c r="O335" s="70">
        <v>333</v>
      </c>
      <c r="P335" s="70" t="s">
        <v>411</v>
      </c>
      <c r="Q335" s="75">
        <v>0</v>
      </c>
      <c r="R335" s="71">
        <v>0</v>
      </c>
      <c r="S335" s="71">
        <v>0</v>
      </c>
      <c r="T335" s="71">
        <v>0</v>
      </c>
      <c r="V335" s="70">
        <v>333</v>
      </c>
      <c r="W335" s="70" t="s">
        <v>411</v>
      </c>
      <c r="X335" s="71">
        <v>0</v>
      </c>
      <c r="Y335" s="71">
        <v>0</v>
      </c>
      <c r="Z335" s="71">
        <v>0</v>
      </c>
      <c r="AA335" s="71">
        <v>0</v>
      </c>
      <c r="AC335" s="70">
        <v>333</v>
      </c>
      <c r="AD335" s="70" t="s">
        <v>411</v>
      </c>
      <c r="AE335" s="71">
        <v>0</v>
      </c>
      <c r="AF335" s="71">
        <v>0</v>
      </c>
      <c r="AG335" s="71">
        <v>0</v>
      </c>
      <c r="AH335" s="71">
        <v>0</v>
      </c>
      <c r="AJ335" s="70">
        <v>333</v>
      </c>
      <c r="AK335" s="70" t="s">
        <v>411</v>
      </c>
      <c r="AL335" s="71">
        <v>0</v>
      </c>
      <c r="AM335" s="71">
        <v>0</v>
      </c>
      <c r="AN335" s="71">
        <v>0</v>
      </c>
      <c r="AO335" s="71">
        <v>0</v>
      </c>
      <c r="AQ335" s="70">
        <v>333</v>
      </c>
      <c r="AR335" s="70" t="s">
        <v>411</v>
      </c>
      <c r="AS335" s="71">
        <v>0</v>
      </c>
      <c r="AT335" s="71">
        <v>0</v>
      </c>
      <c r="AU335" s="71">
        <v>0</v>
      </c>
      <c r="AV335" s="71">
        <v>0</v>
      </c>
      <c r="AX335" s="70">
        <v>333</v>
      </c>
      <c r="AY335" s="70" t="s">
        <v>411</v>
      </c>
      <c r="AZ335" s="71">
        <v>0</v>
      </c>
      <c r="BA335" s="71">
        <v>0</v>
      </c>
      <c r="BB335" s="71">
        <v>0</v>
      </c>
      <c r="BC335" s="71">
        <v>0</v>
      </c>
      <c r="BE335" s="70">
        <v>333</v>
      </c>
      <c r="BF335" s="70" t="s">
        <v>411</v>
      </c>
      <c r="BG335" s="71">
        <v>0</v>
      </c>
      <c r="BH335" s="71">
        <v>0</v>
      </c>
      <c r="BI335" s="71">
        <v>0</v>
      </c>
      <c r="BJ335" s="71">
        <v>0</v>
      </c>
      <c r="BL335" s="70">
        <v>333</v>
      </c>
      <c r="BM335" s="70" t="s">
        <v>411</v>
      </c>
      <c r="BN335" s="71">
        <v>0</v>
      </c>
      <c r="BO335" s="71">
        <v>0</v>
      </c>
      <c r="BP335" s="71">
        <v>0</v>
      </c>
      <c r="BQ335" s="71">
        <v>0</v>
      </c>
      <c r="BS335" s="70">
        <v>333</v>
      </c>
      <c r="BT335" s="70" t="s">
        <v>411</v>
      </c>
      <c r="BU335" s="71">
        <v>0</v>
      </c>
      <c r="BV335" s="71">
        <v>0</v>
      </c>
      <c r="BW335" s="71">
        <v>0</v>
      </c>
      <c r="BX335" s="71">
        <v>0</v>
      </c>
      <c r="BZ335" s="70">
        <v>333</v>
      </c>
      <c r="CA335" s="70" t="s">
        <v>411</v>
      </c>
      <c r="CB335" s="71">
        <v>0</v>
      </c>
      <c r="CC335" s="71">
        <v>0</v>
      </c>
      <c r="CD335" s="71">
        <v>0</v>
      </c>
      <c r="CE335" s="71">
        <v>0</v>
      </c>
      <c r="CG335" s="70">
        <v>333</v>
      </c>
      <c r="CH335" s="70" t="s">
        <v>411</v>
      </c>
      <c r="CI335" s="71">
        <v>0</v>
      </c>
      <c r="CJ335" s="71">
        <v>0</v>
      </c>
      <c r="CK335" s="71">
        <v>0</v>
      </c>
      <c r="CL335" s="71">
        <v>0</v>
      </c>
      <c r="CN335" s="70">
        <v>333</v>
      </c>
      <c r="CO335" s="70" t="s">
        <v>411</v>
      </c>
      <c r="CP335" s="71">
        <v>0</v>
      </c>
      <c r="CQ335" s="71">
        <v>0</v>
      </c>
      <c r="CR335" s="71">
        <v>0</v>
      </c>
      <c r="CS335" s="71">
        <v>0</v>
      </c>
      <c r="CU335" s="70">
        <v>333</v>
      </c>
      <c r="CV335" s="70" t="s">
        <v>411</v>
      </c>
      <c r="CW335" s="71">
        <v>0</v>
      </c>
      <c r="CX335" s="71">
        <v>0</v>
      </c>
      <c r="CY335" s="71">
        <v>0</v>
      </c>
      <c r="CZ335" s="71">
        <v>0</v>
      </c>
      <c r="DB335" s="70">
        <v>333</v>
      </c>
      <c r="DC335" s="70" t="s">
        <v>411</v>
      </c>
      <c r="DD335" s="71">
        <v>0</v>
      </c>
      <c r="DE335" s="71">
        <v>0</v>
      </c>
      <c r="DF335" s="71">
        <v>0</v>
      </c>
      <c r="DG335" s="71">
        <v>0</v>
      </c>
      <c r="DI335" s="70">
        <v>333</v>
      </c>
      <c r="DJ335" s="70" t="s">
        <v>411</v>
      </c>
      <c r="DK335" s="71">
        <v>0</v>
      </c>
      <c r="DL335" s="71">
        <v>0</v>
      </c>
      <c r="DM335" s="71">
        <v>0</v>
      </c>
      <c r="DN335" s="71">
        <v>0</v>
      </c>
      <c r="DP335" s="70">
        <v>333</v>
      </c>
      <c r="DQ335" s="70" t="s">
        <v>411</v>
      </c>
      <c r="DR335" s="71">
        <v>0</v>
      </c>
      <c r="DS335" s="71">
        <v>0</v>
      </c>
      <c r="DT335" s="71">
        <v>0</v>
      </c>
      <c r="DU335" s="71">
        <v>0</v>
      </c>
      <c r="DW335" s="70">
        <v>333</v>
      </c>
      <c r="DX335" s="70" t="s">
        <v>411</v>
      </c>
      <c r="DY335" s="71">
        <v>0</v>
      </c>
      <c r="DZ335" s="71">
        <v>0</v>
      </c>
      <c r="EA335" s="71">
        <v>0</v>
      </c>
      <c r="EB335" s="71">
        <v>0</v>
      </c>
    </row>
    <row r="336" spans="1:132" x14ac:dyDescent="0.35">
      <c r="A336" s="70">
        <v>334</v>
      </c>
      <c r="B336" s="70" t="s">
        <v>412</v>
      </c>
      <c r="C336" s="71">
        <v>0</v>
      </c>
      <c r="D336" s="71">
        <v>0</v>
      </c>
      <c r="E336" s="71">
        <v>0</v>
      </c>
      <c r="F336" s="71">
        <v>0</v>
      </c>
      <c r="H336" s="70">
        <v>334</v>
      </c>
      <c r="I336" s="70" t="s">
        <v>412</v>
      </c>
      <c r="J336" s="75">
        <v>0</v>
      </c>
      <c r="K336" s="71">
        <v>0</v>
      </c>
      <c r="L336" s="71">
        <v>0</v>
      </c>
      <c r="M336" s="71">
        <v>0</v>
      </c>
      <c r="O336" s="70">
        <v>334</v>
      </c>
      <c r="P336" s="70" t="s">
        <v>412</v>
      </c>
      <c r="Q336" s="75">
        <v>0</v>
      </c>
      <c r="R336" s="71">
        <v>0</v>
      </c>
      <c r="S336" s="71">
        <v>0</v>
      </c>
      <c r="T336" s="71">
        <v>0</v>
      </c>
      <c r="V336" s="70">
        <v>334</v>
      </c>
      <c r="W336" s="70" t="s">
        <v>412</v>
      </c>
      <c r="X336" s="71">
        <v>0</v>
      </c>
      <c r="Y336" s="71">
        <v>0</v>
      </c>
      <c r="Z336" s="71">
        <v>0</v>
      </c>
      <c r="AA336" s="71">
        <v>0</v>
      </c>
      <c r="AC336" s="70">
        <v>334</v>
      </c>
      <c r="AD336" s="70" t="s">
        <v>412</v>
      </c>
      <c r="AE336" s="71">
        <v>0</v>
      </c>
      <c r="AF336" s="71">
        <v>0</v>
      </c>
      <c r="AG336" s="71">
        <v>0</v>
      </c>
      <c r="AH336" s="71">
        <v>0</v>
      </c>
      <c r="AJ336" s="70">
        <v>334</v>
      </c>
      <c r="AK336" s="70" t="s">
        <v>412</v>
      </c>
      <c r="AL336" s="71">
        <v>0</v>
      </c>
      <c r="AM336" s="71">
        <v>0</v>
      </c>
      <c r="AN336" s="71">
        <v>0</v>
      </c>
      <c r="AO336" s="71">
        <v>0</v>
      </c>
      <c r="AQ336" s="70">
        <v>334</v>
      </c>
      <c r="AR336" s="70" t="s">
        <v>412</v>
      </c>
      <c r="AS336" s="71">
        <v>0</v>
      </c>
      <c r="AT336" s="71">
        <v>0</v>
      </c>
      <c r="AU336" s="71">
        <v>0</v>
      </c>
      <c r="AV336" s="71">
        <v>0</v>
      </c>
      <c r="AX336" s="70">
        <v>334</v>
      </c>
      <c r="AY336" s="70" t="s">
        <v>412</v>
      </c>
      <c r="AZ336" s="71">
        <v>0</v>
      </c>
      <c r="BA336" s="71">
        <v>0</v>
      </c>
      <c r="BB336" s="71">
        <v>0</v>
      </c>
      <c r="BC336" s="71">
        <v>0</v>
      </c>
      <c r="BE336" s="70">
        <v>334</v>
      </c>
      <c r="BF336" s="70" t="s">
        <v>412</v>
      </c>
      <c r="BG336" s="71">
        <v>0</v>
      </c>
      <c r="BH336" s="71">
        <v>0</v>
      </c>
      <c r="BI336" s="71">
        <v>0</v>
      </c>
      <c r="BJ336" s="71">
        <v>0</v>
      </c>
      <c r="BL336" s="70">
        <v>334</v>
      </c>
      <c r="BM336" s="70" t="s">
        <v>412</v>
      </c>
      <c r="BN336" s="71">
        <v>0</v>
      </c>
      <c r="BO336" s="71">
        <v>0</v>
      </c>
      <c r="BP336" s="71">
        <v>0</v>
      </c>
      <c r="BQ336" s="71">
        <v>0</v>
      </c>
      <c r="BS336" s="70">
        <v>334</v>
      </c>
      <c r="BT336" s="70" t="s">
        <v>412</v>
      </c>
      <c r="BU336" s="71">
        <v>0</v>
      </c>
      <c r="BV336" s="71">
        <v>0</v>
      </c>
      <c r="BW336" s="71">
        <v>0</v>
      </c>
      <c r="BX336" s="71">
        <v>0</v>
      </c>
      <c r="BZ336" s="70">
        <v>334</v>
      </c>
      <c r="CA336" s="70" t="s">
        <v>412</v>
      </c>
      <c r="CB336" s="71">
        <v>0</v>
      </c>
      <c r="CC336" s="71">
        <v>0</v>
      </c>
      <c r="CD336" s="71">
        <v>0</v>
      </c>
      <c r="CE336" s="71">
        <v>0</v>
      </c>
      <c r="CG336" s="70">
        <v>334</v>
      </c>
      <c r="CH336" s="70" t="s">
        <v>412</v>
      </c>
      <c r="CI336" s="71">
        <v>0</v>
      </c>
      <c r="CJ336" s="71">
        <v>0</v>
      </c>
      <c r="CK336" s="71">
        <v>0</v>
      </c>
      <c r="CL336" s="71">
        <v>0</v>
      </c>
      <c r="CN336" s="70">
        <v>334</v>
      </c>
      <c r="CO336" s="70" t="s">
        <v>412</v>
      </c>
      <c r="CP336" s="71">
        <v>0</v>
      </c>
      <c r="CQ336" s="71">
        <v>0</v>
      </c>
      <c r="CR336" s="71">
        <v>0</v>
      </c>
      <c r="CS336" s="71">
        <v>0</v>
      </c>
      <c r="CU336" s="70">
        <v>334</v>
      </c>
      <c r="CV336" s="70" t="s">
        <v>412</v>
      </c>
      <c r="CW336" s="71">
        <v>0</v>
      </c>
      <c r="CX336" s="71">
        <v>0</v>
      </c>
      <c r="CY336" s="71">
        <v>0</v>
      </c>
      <c r="CZ336" s="71">
        <v>0</v>
      </c>
      <c r="DB336" s="70">
        <v>334</v>
      </c>
      <c r="DC336" s="70" t="s">
        <v>412</v>
      </c>
      <c r="DD336" s="71">
        <v>0</v>
      </c>
      <c r="DE336" s="71">
        <v>0</v>
      </c>
      <c r="DF336" s="71">
        <v>0</v>
      </c>
      <c r="DG336" s="71">
        <v>0</v>
      </c>
      <c r="DI336" s="70">
        <v>334</v>
      </c>
      <c r="DJ336" s="70" t="s">
        <v>412</v>
      </c>
      <c r="DK336" s="71">
        <v>0</v>
      </c>
      <c r="DL336" s="71">
        <v>0</v>
      </c>
      <c r="DM336" s="71">
        <v>0</v>
      </c>
      <c r="DN336" s="71">
        <v>0</v>
      </c>
      <c r="DP336" s="70">
        <v>334</v>
      </c>
      <c r="DQ336" s="70" t="s">
        <v>412</v>
      </c>
      <c r="DR336" s="71">
        <v>0</v>
      </c>
      <c r="DS336" s="71">
        <v>0</v>
      </c>
      <c r="DT336" s="71">
        <v>0</v>
      </c>
      <c r="DU336" s="71">
        <v>0</v>
      </c>
      <c r="DW336" s="70">
        <v>334</v>
      </c>
      <c r="DX336" s="70" t="s">
        <v>412</v>
      </c>
      <c r="DY336" s="71">
        <v>0</v>
      </c>
      <c r="DZ336" s="71">
        <v>0</v>
      </c>
      <c r="EA336" s="71">
        <v>0</v>
      </c>
      <c r="EB336" s="71">
        <v>0</v>
      </c>
    </row>
    <row r="337" spans="1:132" x14ac:dyDescent="0.35">
      <c r="A337" s="70">
        <v>335</v>
      </c>
      <c r="B337" s="70" t="s">
        <v>413</v>
      </c>
      <c r="C337" s="71">
        <v>0</v>
      </c>
      <c r="D337" s="71">
        <v>1.8665365152108999</v>
      </c>
      <c r="E337" s="71">
        <v>0.207633717901195</v>
      </c>
      <c r="F337" s="71">
        <v>2.0741702331120901</v>
      </c>
      <c r="H337" s="70">
        <v>335</v>
      </c>
      <c r="I337" s="70" t="s">
        <v>413</v>
      </c>
      <c r="J337" s="75">
        <v>0</v>
      </c>
      <c r="K337" s="71">
        <v>127.124033226569</v>
      </c>
      <c r="L337" s="71">
        <v>3.7333248189256998</v>
      </c>
      <c r="M337" s="71">
        <v>130.85735804549401</v>
      </c>
      <c r="O337" s="70">
        <v>335</v>
      </c>
      <c r="P337" s="70" t="s">
        <v>413</v>
      </c>
      <c r="Q337" s="75">
        <v>0</v>
      </c>
      <c r="R337" s="71">
        <v>49.318588757497402</v>
      </c>
      <c r="S337" s="71">
        <v>6.9764665298150899</v>
      </c>
      <c r="T337" s="71">
        <v>56.295055287312501</v>
      </c>
      <c r="V337" s="70">
        <v>335</v>
      </c>
      <c r="W337" s="70" t="s">
        <v>413</v>
      </c>
      <c r="X337" s="71">
        <v>0</v>
      </c>
      <c r="Y337" s="71">
        <v>68.651943364807806</v>
      </c>
      <c r="Z337" s="71">
        <v>2.3811564410174801</v>
      </c>
      <c r="AA337" s="71">
        <v>71.033099805825302</v>
      </c>
      <c r="AC337" s="70">
        <v>335</v>
      </c>
      <c r="AD337" s="70" t="s">
        <v>413</v>
      </c>
      <c r="AE337" s="71">
        <v>0</v>
      </c>
      <c r="AF337" s="71">
        <v>4.4972480723999499</v>
      </c>
      <c r="AG337" s="71">
        <v>1.27313783612899</v>
      </c>
      <c r="AH337" s="71">
        <v>5.7703859085289402</v>
      </c>
      <c r="AJ337" s="70">
        <v>335</v>
      </c>
      <c r="AK337" s="70" t="s">
        <v>413</v>
      </c>
      <c r="AL337" s="71">
        <v>0</v>
      </c>
      <c r="AM337" s="71">
        <v>0.71959464670916196</v>
      </c>
      <c r="AN337" s="71">
        <v>2.2820266956210099E-2</v>
      </c>
      <c r="AO337" s="71">
        <v>0.74241491366537204</v>
      </c>
      <c r="AQ337" s="70">
        <v>335</v>
      </c>
      <c r="AR337" s="70" t="s">
        <v>413</v>
      </c>
      <c r="AS337" s="71">
        <v>0</v>
      </c>
      <c r="AT337" s="71">
        <v>0.12031871294183299</v>
      </c>
      <c r="AU337" s="71">
        <v>3.729403722105E-2</v>
      </c>
      <c r="AV337" s="71">
        <v>0.15761275016288301</v>
      </c>
      <c r="AX337" s="70">
        <v>335</v>
      </c>
      <c r="AY337" s="70" t="s">
        <v>413</v>
      </c>
      <c r="AZ337" s="71">
        <v>0</v>
      </c>
      <c r="BA337" s="71">
        <v>0.71959464670916196</v>
      </c>
      <c r="BB337" s="71">
        <v>2.2820266956210099E-2</v>
      </c>
      <c r="BC337" s="71">
        <v>0.74241491366537204</v>
      </c>
      <c r="BE337" s="70">
        <v>335</v>
      </c>
      <c r="BF337" s="70" t="s">
        <v>413</v>
      </c>
      <c r="BG337" s="71">
        <v>0</v>
      </c>
      <c r="BH337" s="71">
        <v>0.12031871294183299</v>
      </c>
      <c r="BI337" s="71">
        <v>3.729403722105E-2</v>
      </c>
      <c r="BJ337" s="71">
        <v>0.15761275016288301</v>
      </c>
      <c r="BL337" s="70">
        <v>335</v>
      </c>
      <c r="BM337" s="70" t="s">
        <v>413</v>
      </c>
      <c r="BN337" s="71">
        <v>0</v>
      </c>
      <c r="BO337" s="71">
        <v>1.46532508215593</v>
      </c>
      <c r="BP337" s="71">
        <v>4.6469369533739598E-2</v>
      </c>
      <c r="BQ337" s="71">
        <v>1.51179445168967</v>
      </c>
      <c r="BS337" s="70">
        <v>335</v>
      </c>
      <c r="BT337" s="70" t="s">
        <v>413</v>
      </c>
      <c r="BU337" s="71">
        <v>0</v>
      </c>
      <c r="BV337" s="71">
        <v>0.23516729900587099</v>
      </c>
      <c r="BW337" s="71">
        <v>6.0344532693867699E-2</v>
      </c>
      <c r="BX337" s="71">
        <v>0.29551183169973899</v>
      </c>
      <c r="BZ337" s="70">
        <v>335</v>
      </c>
      <c r="CA337" s="70" t="s">
        <v>413</v>
      </c>
      <c r="CB337" s="71">
        <v>0</v>
      </c>
      <c r="CC337" s="71">
        <v>3.2607329073881401</v>
      </c>
      <c r="CD337" s="71">
        <v>9.2939700003536199E-2</v>
      </c>
      <c r="CE337" s="71">
        <v>3.35367260739168</v>
      </c>
      <c r="CG337" s="70">
        <v>335</v>
      </c>
      <c r="CH337" s="70" t="s">
        <v>413</v>
      </c>
      <c r="CI337" s="71">
        <v>0</v>
      </c>
      <c r="CJ337" s="71">
        <v>0.33449791701771098</v>
      </c>
      <c r="CK337" s="71">
        <v>0.191371578567791</v>
      </c>
      <c r="CL337" s="71">
        <v>0.525869495585502</v>
      </c>
      <c r="CN337" s="70">
        <v>335</v>
      </c>
      <c r="CO337" s="70" t="s">
        <v>413</v>
      </c>
      <c r="CP337" s="71">
        <v>0</v>
      </c>
      <c r="CQ337" s="71">
        <v>0.60696432614348905</v>
      </c>
      <c r="CR337" s="71">
        <v>1.9248458863381099E-2</v>
      </c>
      <c r="CS337" s="71">
        <v>0.62621278500687105</v>
      </c>
      <c r="CU337" s="70">
        <v>335</v>
      </c>
      <c r="CV337" s="70" t="s">
        <v>413</v>
      </c>
      <c r="CW337" s="71">
        <v>0</v>
      </c>
      <c r="CX337" s="71">
        <v>9.9993523385830702E-2</v>
      </c>
      <c r="CY337" s="71">
        <v>3.1955438769816803E-2</v>
      </c>
      <c r="CZ337" s="71">
        <v>0.131948962155647</v>
      </c>
      <c r="DB337" s="70">
        <v>335</v>
      </c>
      <c r="DC337" s="70" t="s">
        <v>413</v>
      </c>
      <c r="DD337" s="71">
        <v>0</v>
      </c>
      <c r="DE337" s="71">
        <v>2.0413233699920901</v>
      </c>
      <c r="DF337" s="71">
        <v>8.8018342688437098E-2</v>
      </c>
      <c r="DG337" s="71">
        <v>2.1293417126805299</v>
      </c>
      <c r="DI337" s="70">
        <v>335</v>
      </c>
      <c r="DJ337" s="70" t="s">
        <v>413</v>
      </c>
      <c r="DK337" s="71">
        <v>0</v>
      </c>
      <c r="DL337" s="71">
        <v>0.36684367796698297</v>
      </c>
      <c r="DM337" s="71">
        <v>0.116617673306362</v>
      </c>
      <c r="DN337" s="71">
        <v>0.483461351273345</v>
      </c>
      <c r="DP337" s="70">
        <v>335</v>
      </c>
      <c r="DQ337" s="70" t="s">
        <v>413</v>
      </c>
      <c r="DR337" s="71">
        <v>0</v>
      </c>
      <c r="DS337" s="71">
        <v>1.6539475602881699</v>
      </c>
      <c r="DT337" s="71">
        <v>5.2451091777789699E-2</v>
      </c>
      <c r="DU337" s="71">
        <v>1.70639865206596</v>
      </c>
      <c r="DW337" s="70">
        <v>335</v>
      </c>
      <c r="DX337" s="70" t="s">
        <v>413</v>
      </c>
      <c r="DY337" s="71">
        <v>0</v>
      </c>
      <c r="DZ337" s="71">
        <v>0.70622313181432705</v>
      </c>
      <c r="EA337" s="71">
        <v>9.1507568593891697E-2</v>
      </c>
      <c r="EB337" s="71">
        <v>0.79773070040821803</v>
      </c>
    </row>
    <row r="338" spans="1:132" x14ac:dyDescent="0.35">
      <c r="A338" s="70">
        <v>336</v>
      </c>
      <c r="B338" s="70" t="s">
        <v>414</v>
      </c>
      <c r="C338" s="71">
        <v>0</v>
      </c>
      <c r="D338" s="71">
        <v>0</v>
      </c>
      <c r="E338" s="71">
        <v>0</v>
      </c>
      <c r="F338" s="71">
        <v>0</v>
      </c>
      <c r="H338" s="70">
        <v>336</v>
      </c>
      <c r="I338" s="70" t="s">
        <v>414</v>
      </c>
      <c r="J338" s="75">
        <v>0</v>
      </c>
      <c r="K338" s="71">
        <v>0</v>
      </c>
      <c r="L338" s="71">
        <v>0</v>
      </c>
      <c r="M338" s="71">
        <v>0</v>
      </c>
      <c r="O338" s="70">
        <v>336</v>
      </c>
      <c r="P338" s="70" t="s">
        <v>414</v>
      </c>
      <c r="Q338" s="75">
        <v>0</v>
      </c>
      <c r="R338" s="71">
        <v>0</v>
      </c>
      <c r="S338" s="71">
        <v>0</v>
      </c>
      <c r="T338" s="71">
        <v>0</v>
      </c>
      <c r="V338" s="70">
        <v>336</v>
      </c>
      <c r="W338" s="70" t="s">
        <v>414</v>
      </c>
      <c r="X338" s="71">
        <v>0</v>
      </c>
      <c r="Y338" s="71">
        <v>0</v>
      </c>
      <c r="Z338" s="71">
        <v>0</v>
      </c>
      <c r="AA338" s="71">
        <v>0</v>
      </c>
      <c r="AC338" s="70">
        <v>336</v>
      </c>
      <c r="AD338" s="70" t="s">
        <v>414</v>
      </c>
      <c r="AE338" s="71">
        <v>0</v>
      </c>
      <c r="AF338" s="71">
        <v>0</v>
      </c>
      <c r="AG338" s="71">
        <v>0</v>
      </c>
      <c r="AH338" s="71">
        <v>0</v>
      </c>
      <c r="AJ338" s="70">
        <v>336</v>
      </c>
      <c r="AK338" s="70" t="s">
        <v>414</v>
      </c>
      <c r="AL338" s="71">
        <v>0</v>
      </c>
      <c r="AM338" s="71">
        <v>0</v>
      </c>
      <c r="AN338" s="71">
        <v>0</v>
      </c>
      <c r="AO338" s="71">
        <v>0</v>
      </c>
      <c r="AQ338" s="70">
        <v>336</v>
      </c>
      <c r="AR338" s="70" t="s">
        <v>414</v>
      </c>
      <c r="AS338" s="71">
        <v>0</v>
      </c>
      <c r="AT338" s="71">
        <v>0</v>
      </c>
      <c r="AU338" s="71">
        <v>0</v>
      </c>
      <c r="AV338" s="71">
        <v>0</v>
      </c>
      <c r="AX338" s="70">
        <v>336</v>
      </c>
      <c r="AY338" s="70" t="s">
        <v>414</v>
      </c>
      <c r="AZ338" s="71">
        <v>0</v>
      </c>
      <c r="BA338" s="71">
        <v>0</v>
      </c>
      <c r="BB338" s="71">
        <v>0</v>
      </c>
      <c r="BC338" s="71">
        <v>0</v>
      </c>
      <c r="BE338" s="70">
        <v>336</v>
      </c>
      <c r="BF338" s="70" t="s">
        <v>414</v>
      </c>
      <c r="BG338" s="71">
        <v>0</v>
      </c>
      <c r="BH338" s="71">
        <v>0</v>
      </c>
      <c r="BI338" s="71">
        <v>0</v>
      </c>
      <c r="BJ338" s="71">
        <v>0</v>
      </c>
      <c r="BL338" s="70">
        <v>336</v>
      </c>
      <c r="BM338" s="70" t="s">
        <v>414</v>
      </c>
      <c r="BN338" s="71">
        <v>0</v>
      </c>
      <c r="BO338" s="71">
        <v>0</v>
      </c>
      <c r="BP338" s="71">
        <v>0</v>
      </c>
      <c r="BQ338" s="71">
        <v>0</v>
      </c>
      <c r="BS338" s="70">
        <v>336</v>
      </c>
      <c r="BT338" s="70" t="s">
        <v>414</v>
      </c>
      <c r="BU338" s="71">
        <v>0</v>
      </c>
      <c r="BV338" s="71">
        <v>0</v>
      </c>
      <c r="BW338" s="71">
        <v>0</v>
      </c>
      <c r="BX338" s="71">
        <v>0</v>
      </c>
      <c r="BZ338" s="70">
        <v>336</v>
      </c>
      <c r="CA338" s="70" t="s">
        <v>414</v>
      </c>
      <c r="CB338" s="71">
        <v>0</v>
      </c>
      <c r="CC338" s="71">
        <v>0</v>
      </c>
      <c r="CD338" s="71">
        <v>0</v>
      </c>
      <c r="CE338" s="71">
        <v>0</v>
      </c>
      <c r="CG338" s="70">
        <v>336</v>
      </c>
      <c r="CH338" s="70" t="s">
        <v>414</v>
      </c>
      <c r="CI338" s="71">
        <v>0</v>
      </c>
      <c r="CJ338" s="71">
        <v>0</v>
      </c>
      <c r="CK338" s="71">
        <v>0</v>
      </c>
      <c r="CL338" s="71">
        <v>0</v>
      </c>
      <c r="CN338" s="70">
        <v>336</v>
      </c>
      <c r="CO338" s="70" t="s">
        <v>414</v>
      </c>
      <c r="CP338" s="71">
        <v>0</v>
      </c>
      <c r="CQ338" s="71">
        <v>0</v>
      </c>
      <c r="CR338" s="71">
        <v>0</v>
      </c>
      <c r="CS338" s="71">
        <v>0</v>
      </c>
      <c r="CU338" s="70">
        <v>336</v>
      </c>
      <c r="CV338" s="70" t="s">
        <v>414</v>
      </c>
      <c r="CW338" s="71">
        <v>0</v>
      </c>
      <c r="CX338" s="71">
        <v>0</v>
      </c>
      <c r="CY338" s="71">
        <v>0</v>
      </c>
      <c r="CZ338" s="71">
        <v>0</v>
      </c>
      <c r="DB338" s="70">
        <v>336</v>
      </c>
      <c r="DC338" s="70" t="s">
        <v>414</v>
      </c>
      <c r="DD338" s="71">
        <v>0</v>
      </c>
      <c r="DE338" s="71">
        <v>0</v>
      </c>
      <c r="DF338" s="71">
        <v>0</v>
      </c>
      <c r="DG338" s="71">
        <v>0</v>
      </c>
      <c r="DI338" s="70">
        <v>336</v>
      </c>
      <c r="DJ338" s="70" t="s">
        <v>414</v>
      </c>
      <c r="DK338" s="71">
        <v>0</v>
      </c>
      <c r="DL338" s="71">
        <v>0</v>
      </c>
      <c r="DM338" s="71">
        <v>0</v>
      </c>
      <c r="DN338" s="71">
        <v>0</v>
      </c>
      <c r="DP338" s="70">
        <v>336</v>
      </c>
      <c r="DQ338" s="70" t="s">
        <v>414</v>
      </c>
      <c r="DR338" s="71">
        <v>0</v>
      </c>
      <c r="DS338" s="71">
        <v>0</v>
      </c>
      <c r="DT338" s="71">
        <v>0</v>
      </c>
      <c r="DU338" s="71">
        <v>0</v>
      </c>
      <c r="DW338" s="70">
        <v>336</v>
      </c>
      <c r="DX338" s="70" t="s">
        <v>414</v>
      </c>
      <c r="DY338" s="71">
        <v>0</v>
      </c>
      <c r="DZ338" s="71">
        <v>0</v>
      </c>
      <c r="EA338" s="71">
        <v>0</v>
      </c>
      <c r="EB338" s="71">
        <v>0</v>
      </c>
    </row>
    <row r="339" spans="1:132" x14ac:dyDescent="0.35">
      <c r="A339" s="70">
        <v>337</v>
      </c>
      <c r="B339" s="70" t="s">
        <v>415</v>
      </c>
      <c r="C339" s="71">
        <v>0</v>
      </c>
      <c r="D339" s="71">
        <v>0</v>
      </c>
      <c r="E339" s="71">
        <v>0</v>
      </c>
      <c r="F339" s="71">
        <v>0</v>
      </c>
      <c r="H339" s="70">
        <v>337</v>
      </c>
      <c r="I339" s="70" t="s">
        <v>415</v>
      </c>
      <c r="J339" s="75">
        <v>0</v>
      </c>
      <c r="K339" s="71">
        <v>0</v>
      </c>
      <c r="L339" s="71">
        <v>0</v>
      </c>
      <c r="M339" s="71">
        <v>0</v>
      </c>
      <c r="O339" s="70">
        <v>337</v>
      </c>
      <c r="P339" s="70" t="s">
        <v>415</v>
      </c>
      <c r="Q339" s="75">
        <v>0</v>
      </c>
      <c r="R339" s="71">
        <v>0</v>
      </c>
      <c r="S339" s="71">
        <v>0</v>
      </c>
      <c r="T339" s="71">
        <v>0</v>
      </c>
      <c r="V339" s="70">
        <v>337</v>
      </c>
      <c r="W339" s="70" t="s">
        <v>415</v>
      </c>
      <c r="X339" s="71">
        <v>0</v>
      </c>
      <c r="Y339" s="71">
        <v>0</v>
      </c>
      <c r="Z339" s="71">
        <v>0</v>
      </c>
      <c r="AA339" s="71">
        <v>0</v>
      </c>
      <c r="AC339" s="70">
        <v>337</v>
      </c>
      <c r="AD339" s="70" t="s">
        <v>415</v>
      </c>
      <c r="AE339" s="71">
        <v>0</v>
      </c>
      <c r="AF339" s="71">
        <v>0</v>
      </c>
      <c r="AG339" s="71">
        <v>0</v>
      </c>
      <c r="AH339" s="71">
        <v>0</v>
      </c>
      <c r="AJ339" s="70">
        <v>337</v>
      </c>
      <c r="AK339" s="70" t="s">
        <v>415</v>
      </c>
      <c r="AL339" s="71">
        <v>0</v>
      </c>
      <c r="AM339" s="71">
        <v>0</v>
      </c>
      <c r="AN339" s="71">
        <v>0</v>
      </c>
      <c r="AO339" s="71">
        <v>0</v>
      </c>
      <c r="AQ339" s="70">
        <v>337</v>
      </c>
      <c r="AR339" s="70" t="s">
        <v>415</v>
      </c>
      <c r="AS339" s="71">
        <v>0</v>
      </c>
      <c r="AT339" s="71">
        <v>0</v>
      </c>
      <c r="AU339" s="71">
        <v>0</v>
      </c>
      <c r="AV339" s="71">
        <v>0</v>
      </c>
      <c r="AX339" s="70">
        <v>337</v>
      </c>
      <c r="AY339" s="70" t="s">
        <v>415</v>
      </c>
      <c r="AZ339" s="71">
        <v>0</v>
      </c>
      <c r="BA339" s="71">
        <v>0</v>
      </c>
      <c r="BB339" s="71">
        <v>0</v>
      </c>
      <c r="BC339" s="71">
        <v>0</v>
      </c>
      <c r="BE339" s="70">
        <v>337</v>
      </c>
      <c r="BF339" s="70" t="s">
        <v>415</v>
      </c>
      <c r="BG339" s="71">
        <v>0</v>
      </c>
      <c r="BH339" s="71">
        <v>0</v>
      </c>
      <c r="BI339" s="71">
        <v>0</v>
      </c>
      <c r="BJ339" s="71">
        <v>0</v>
      </c>
      <c r="BL339" s="70">
        <v>337</v>
      </c>
      <c r="BM339" s="70" t="s">
        <v>415</v>
      </c>
      <c r="BN339" s="71">
        <v>0</v>
      </c>
      <c r="BO339" s="71">
        <v>0</v>
      </c>
      <c r="BP339" s="71">
        <v>0</v>
      </c>
      <c r="BQ339" s="71">
        <v>0</v>
      </c>
      <c r="BS339" s="70">
        <v>337</v>
      </c>
      <c r="BT339" s="70" t="s">
        <v>415</v>
      </c>
      <c r="BU339" s="71">
        <v>0</v>
      </c>
      <c r="BV339" s="71">
        <v>0</v>
      </c>
      <c r="BW339" s="71">
        <v>0</v>
      </c>
      <c r="BX339" s="71">
        <v>0</v>
      </c>
      <c r="BZ339" s="70">
        <v>337</v>
      </c>
      <c r="CA339" s="70" t="s">
        <v>415</v>
      </c>
      <c r="CB339" s="71">
        <v>0</v>
      </c>
      <c r="CC339" s="71">
        <v>0</v>
      </c>
      <c r="CD339" s="71">
        <v>0</v>
      </c>
      <c r="CE339" s="71">
        <v>0</v>
      </c>
      <c r="CG339" s="70">
        <v>337</v>
      </c>
      <c r="CH339" s="70" t="s">
        <v>415</v>
      </c>
      <c r="CI339" s="71">
        <v>0</v>
      </c>
      <c r="CJ339" s="71">
        <v>0</v>
      </c>
      <c r="CK339" s="71">
        <v>0</v>
      </c>
      <c r="CL339" s="71">
        <v>0</v>
      </c>
      <c r="CN339" s="70">
        <v>337</v>
      </c>
      <c r="CO339" s="70" t="s">
        <v>415</v>
      </c>
      <c r="CP339" s="71">
        <v>0</v>
      </c>
      <c r="CQ339" s="71">
        <v>0</v>
      </c>
      <c r="CR339" s="71">
        <v>0</v>
      </c>
      <c r="CS339" s="71">
        <v>0</v>
      </c>
      <c r="CU339" s="70">
        <v>337</v>
      </c>
      <c r="CV339" s="70" t="s">
        <v>415</v>
      </c>
      <c r="CW339" s="71">
        <v>0</v>
      </c>
      <c r="CX339" s="71">
        <v>0</v>
      </c>
      <c r="CY339" s="71">
        <v>0</v>
      </c>
      <c r="CZ339" s="71">
        <v>0</v>
      </c>
      <c r="DB339" s="70">
        <v>337</v>
      </c>
      <c r="DC339" s="70" t="s">
        <v>415</v>
      </c>
      <c r="DD339" s="71">
        <v>0</v>
      </c>
      <c r="DE339" s="71">
        <v>0</v>
      </c>
      <c r="DF339" s="71">
        <v>0</v>
      </c>
      <c r="DG339" s="71">
        <v>0</v>
      </c>
      <c r="DI339" s="70">
        <v>337</v>
      </c>
      <c r="DJ339" s="70" t="s">
        <v>415</v>
      </c>
      <c r="DK339" s="71">
        <v>0</v>
      </c>
      <c r="DL339" s="71">
        <v>0</v>
      </c>
      <c r="DM339" s="71">
        <v>0</v>
      </c>
      <c r="DN339" s="71">
        <v>0</v>
      </c>
      <c r="DP339" s="70">
        <v>337</v>
      </c>
      <c r="DQ339" s="70" t="s">
        <v>415</v>
      </c>
      <c r="DR339" s="71">
        <v>0</v>
      </c>
      <c r="DS339" s="71">
        <v>0</v>
      </c>
      <c r="DT339" s="71">
        <v>0</v>
      </c>
      <c r="DU339" s="71">
        <v>0</v>
      </c>
      <c r="DW339" s="70">
        <v>337</v>
      </c>
      <c r="DX339" s="70" t="s">
        <v>415</v>
      </c>
      <c r="DY339" s="71">
        <v>0</v>
      </c>
      <c r="DZ339" s="71">
        <v>0</v>
      </c>
      <c r="EA339" s="71">
        <v>0</v>
      </c>
      <c r="EB339" s="71">
        <v>0</v>
      </c>
    </row>
    <row r="340" spans="1:132" x14ac:dyDescent="0.35">
      <c r="A340" s="70">
        <v>338</v>
      </c>
      <c r="B340" s="70" t="s">
        <v>416</v>
      </c>
      <c r="C340" s="71">
        <v>0</v>
      </c>
      <c r="D340" s="71">
        <v>0</v>
      </c>
      <c r="E340" s="71">
        <v>0</v>
      </c>
      <c r="F340" s="71">
        <v>0</v>
      </c>
      <c r="H340" s="70">
        <v>338</v>
      </c>
      <c r="I340" s="70" t="s">
        <v>416</v>
      </c>
      <c r="J340" s="75">
        <v>0</v>
      </c>
      <c r="K340" s="71">
        <v>0</v>
      </c>
      <c r="L340" s="71">
        <v>0</v>
      </c>
      <c r="M340" s="71">
        <v>0</v>
      </c>
      <c r="O340" s="70">
        <v>338</v>
      </c>
      <c r="P340" s="70" t="s">
        <v>416</v>
      </c>
      <c r="Q340" s="75">
        <v>0</v>
      </c>
      <c r="R340" s="71">
        <v>0</v>
      </c>
      <c r="S340" s="71">
        <v>0</v>
      </c>
      <c r="T340" s="71">
        <v>0</v>
      </c>
      <c r="V340" s="70">
        <v>338</v>
      </c>
      <c r="W340" s="70" t="s">
        <v>416</v>
      </c>
      <c r="X340" s="71">
        <v>0</v>
      </c>
      <c r="Y340" s="71">
        <v>0</v>
      </c>
      <c r="Z340" s="71">
        <v>0</v>
      </c>
      <c r="AA340" s="71">
        <v>0</v>
      </c>
      <c r="AC340" s="70">
        <v>338</v>
      </c>
      <c r="AD340" s="70" t="s">
        <v>416</v>
      </c>
      <c r="AE340" s="71">
        <v>0</v>
      </c>
      <c r="AF340" s="71">
        <v>0</v>
      </c>
      <c r="AG340" s="71">
        <v>0</v>
      </c>
      <c r="AH340" s="71">
        <v>0</v>
      </c>
      <c r="AJ340" s="70">
        <v>338</v>
      </c>
      <c r="AK340" s="70" t="s">
        <v>416</v>
      </c>
      <c r="AL340" s="71">
        <v>0</v>
      </c>
      <c r="AM340" s="71">
        <v>0</v>
      </c>
      <c r="AN340" s="71">
        <v>0</v>
      </c>
      <c r="AO340" s="71">
        <v>0</v>
      </c>
      <c r="AQ340" s="70">
        <v>338</v>
      </c>
      <c r="AR340" s="70" t="s">
        <v>416</v>
      </c>
      <c r="AS340" s="71">
        <v>0</v>
      </c>
      <c r="AT340" s="71">
        <v>0</v>
      </c>
      <c r="AU340" s="71">
        <v>0</v>
      </c>
      <c r="AV340" s="71">
        <v>0</v>
      </c>
      <c r="AX340" s="70">
        <v>338</v>
      </c>
      <c r="AY340" s="70" t="s">
        <v>416</v>
      </c>
      <c r="AZ340" s="71">
        <v>0</v>
      </c>
      <c r="BA340" s="71">
        <v>0</v>
      </c>
      <c r="BB340" s="71">
        <v>0</v>
      </c>
      <c r="BC340" s="71">
        <v>0</v>
      </c>
      <c r="BE340" s="70">
        <v>338</v>
      </c>
      <c r="BF340" s="70" t="s">
        <v>416</v>
      </c>
      <c r="BG340" s="71">
        <v>0</v>
      </c>
      <c r="BH340" s="71">
        <v>0</v>
      </c>
      <c r="BI340" s="71">
        <v>0</v>
      </c>
      <c r="BJ340" s="71">
        <v>0</v>
      </c>
      <c r="BL340" s="70">
        <v>338</v>
      </c>
      <c r="BM340" s="70" t="s">
        <v>416</v>
      </c>
      <c r="BN340" s="71">
        <v>0</v>
      </c>
      <c r="BO340" s="71">
        <v>0</v>
      </c>
      <c r="BP340" s="71">
        <v>0</v>
      </c>
      <c r="BQ340" s="71">
        <v>0</v>
      </c>
      <c r="BS340" s="70">
        <v>338</v>
      </c>
      <c r="BT340" s="70" t="s">
        <v>416</v>
      </c>
      <c r="BU340" s="71">
        <v>0</v>
      </c>
      <c r="BV340" s="71">
        <v>0</v>
      </c>
      <c r="BW340" s="71">
        <v>0</v>
      </c>
      <c r="BX340" s="71">
        <v>0</v>
      </c>
      <c r="BZ340" s="70">
        <v>338</v>
      </c>
      <c r="CA340" s="70" t="s">
        <v>416</v>
      </c>
      <c r="CB340" s="71">
        <v>0</v>
      </c>
      <c r="CC340" s="71">
        <v>0</v>
      </c>
      <c r="CD340" s="71">
        <v>0</v>
      </c>
      <c r="CE340" s="71">
        <v>0</v>
      </c>
      <c r="CG340" s="70">
        <v>338</v>
      </c>
      <c r="CH340" s="70" t="s">
        <v>416</v>
      </c>
      <c r="CI340" s="71">
        <v>0</v>
      </c>
      <c r="CJ340" s="71">
        <v>0</v>
      </c>
      <c r="CK340" s="71">
        <v>0</v>
      </c>
      <c r="CL340" s="71">
        <v>0</v>
      </c>
      <c r="CN340" s="70">
        <v>338</v>
      </c>
      <c r="CO340" s="70" t="s">
        <v>416</v>
      </c>
      <c r="CP340" s="71">
        <v>0</v>
      </c>
      <c r="CQ340" s="71">
        <v>0</v>
      </c>
      <c r="CR340" s="71">
        <v>0</v>
      </c>
      <c r="CS340" s="71">
        <v>0</v>
      </c>
      <c r="CU340" s="70">
        <v>338</v>
      </c>
      <c r="CV340" s="70" t="s">
        <v>416</v>
      </c>
      <c r="CW340" s="71">
        <v>0</v>
      </c>
      <c r="CX340" s="71">
        <v>0</v>
      </c>
      <c r="CY340" s="71">
        <v>0</v>
      </c>
      <c r="CZ340" s="71">
        <v>0</v>
      </c>
      <c r="DB340" s="70">
        <v>338</v>
      </c>
      <c r="DC340" s="70" t="s">
        <v>416</v>
      </c>
      <c r="DD340" s="71">
        <v>0</v>
      </c>
      <c r="DE340" s="71">
        <v>0</v>
      </c>
      <c r="DF340" s="71">
        <v>0</v>
      </c>
      <c r="DG340" s="71">
        <v>0</v>
      </c>
      <c r="DI340" s="70">
        <v>338</v>
      </c>
      <c r="DJ340" s="70" t="s">
        <v>416</v>
      </c>
      <c r="DK340" s="71">
        <v>0</v>
      </c>
      <c r="DL340" s="71">
        <v>0</v>
      </c>
      <c r="DM340" s="71">
        <v>0</v>
      </c>
      <c r="DN340" s="71">
        <v>0</v>
      </c>
      <c r="DP340" s="70">
        <v>338</v>
      </c>
      <c r="DQ340" s="70" t="s">
        <v>416</v>
      </c>
      <c r="DR340" s="71">
        <v>0</v>
      </c>
      <c r="DS340" s="71">
        <v>0</v>
      </c>
      <c r="DT340" s="71">
        <v>0</v>
      </c>
      <c r="DU340" s="71">
        <v>0</v>
      </c>
      <c r="DW340" s="70">
        <v>338</v>
      </c>
      <c r="DX340" s="70" t="s">
        <v>416</v>
      </c>
      <c r="DY340" s="71">
        <v>0</v>
      </c>
      <c r="DZ340" s="71">
        <v>0</v>
      </c>
      <c r="EA340" s="71">
        <v>0</v>
      </c>
      <c r="EB340" s="71">
        <v>0</v>
      </c>
    </row>
    <row r="341" spans="1:132" x14ac:dyDescent="0.35">
      <c r="A341" s="70">
        <v>339</v>
      </c>
      <c r="B341" s="70" t="s">
        <v>417</v>
      </c>
      <c r="C341" s="71">
        <v>0</v>
      </c>
      <c r="D341" s="71">
        <v>0</v>
      </c>
      <c r="E341" s="71">
        <v>0</v>
      </c>
      <c r="F341" s="71">
        <v>0</v>
      </c>
      <c r="H341" s="70">
        <v>339</v>
      </c>
      <c r="I341" s="70" t="s">
        <v>417</v>
      </c>
      <c r="J341" s="75">
        <v>0</v>
      </c>
      <c r="K341" s="71">
        <v>0</v>
      </c>
      <c r="L341" s="71">
        <v>0</v>
      </c>
      <c r="M341" s="71">
        <v>0</v>
      </c>
      <c r="O341" s="70">
        <v>339</v>
      </c>
      <c r="P341" s="70" t="s">
        <v>417</v>
      </c>
      <c r="Q341" s="75">
        <v>0</v>
      </c>
      <c r="R341" s="71">
        <v>0</v>
      </c>
      <c r="S341" s="71">
        <v>0</v>
      </c>
      <c r="T341" s="71">
        <v>0</v>
      </c>
      <c r="V341" s="70">
        <v>339</v>
      </c>
      <c r="W341" s="70" t="s">
        <v>417</v>
      </c>
      <c r="X341" s="71">
        <v>0</v>
      </c>
      <c r="Y341" s="71">
        <v>0</v>
      </c>
      <c r="Z341" s="71">
        <v>0</v>
      </c>
      <c r="AA341" s="71">
        <v>0</v>
      </c>
      <c r="AC341" s="70">
        <v>339</v>
      </c>
      <c r="AD341" s="70" t="s">
        <v>417</v>
      </c>
      <c r="AE341" s="71">
        <v>0</v>
      </c>
      <c r="AF341" s="71">
        <v>0</v>
      </c>
      <c r="AG341" s="71">
        <v>0</v>
      </c>
      <c r="AH341" s="71">
        <v>0</v>
      </c>
      <c r="AJ341" s="70">
        <v>339</v>
      </c>
      <c r="AK341" s="70" t="s">
        <v>417</v>
      </c>
      <c r="AL341" s="71">
        <v>0</v>
      </c>
      <c r="AM341" s="71">
        <v>0</v>
      </c>
      <c r="AN341" s="71">
        <v>0</v>
      </c>
      <c r="AO341" s="71">
        <v>0</v>
      </c>
      <c r="AQ341" s="70">
        <v>339</v>
      </c>
      <c r="AR341" s="70" t="s">
        <v>417</v>
      </c>
      <c r="AS341" s="71">
        <v>0</v>
      </c>
      <c r="AT341" s="71">
        <v>0</v>
      </c>
      <c r="AU341" s="71">
        <v>0</v>
      </c>
      <c r="AV341" s="71">
        <v>0</v>
      </c>
      <c r="AX341" s="70">
        <v>339</v>
      </c>
      <c r="AY341" s="70" t="s">
        <v>417</v>
      </c>
      <c r="AZ341" s="71">
        <v>0</v>
      </c>
      <c r="BA341" s="71">
        <v>0</v>
      </c>
      <c r="BB341" s="71">
        <v>0</v>
      </c>
      <c r="BC341" s="71">
        <v>0</v>
      </c>
      <c r="BE341" s="70">
        <v>339</v>
      </c>
      <c r="BF341" s="70" t="s">
        <v>417</v>
      </c>
      <c r="BG341" s="71">
        <v>0</v>
      </c>
      <c r="BH341" s="71">
        <v>0</v>
      </c>
      <c r="BI341" s="71">
        <v>0</v>
      </c>
      <c r="BJ341" s="71">
        <v>0</v>
      </c>
      <c r="BL341" s="70">
        <v>339</v>
      </c>
      <c r="BM341" s="70" t="s">
        <v>417</v>
      </c>
      <c r="BN341" s="71">
        <v>0</v>
      </c>
      <c r="BO341" s="71">
        <v>0</v>
      </c>
      <c r="BP341" s="71">
        <v>0</v>
      </c>
      <c r="BQ341" s="71">
        <v>0</v>
      </c>
      <c r="BS341" s="70">
        <v>339</v>
      </c>
      <c r="BT341" s="70" t="s">
        <v>417</v>
      </c>
      <c r="BU341" s="71">
        <v>0</v>
      </c>
      <c r="BV341" s="71">
        <v>0</v>
      </c>
      <c r="BW341" s="71">
        <v>0</v>
      </c>
      <c r="BX341" s="71">
        <v>0</v>
      </c>
      <c r="BZ341" s="70">
        <v>339</v>
      </c>
      <c r="CA341" s="70" t="s">
        <v>417</v>
      </c>
      <c r="CB341" s="71">
        <v>0</v>
      </c>
      <c r="CC341" s="71">
        <v>0</v>
      </c>
      <c r="CD341" s="71">
        <v>0</v>
      </c>
      <c r="CE341" s="71">
        <v>0</v>
      </c>
      <c r="CG341" s="70">
        <v>339</v>
      </c>
      <c r="CH341" s="70" t="s">
        <v>417</v>
      </c>
      <c r="CI341" s="71">
        <v>0</v>
      </c>
      <c r="CJ341" s="71">
        <v>0</v>
      </c>
      <c r="CK341" s="71">
        <v>0</v>
      </c>
      <c r="CL341" s="71">
        <v>0</v>
      </c>
      <c r="CN341" s="70">
        <v>339</v>
      </c>
      <c r="CO341" s="70" t="s">
        <v>417</v>
      </c>
      <c r="CP341" s="71">
        <v>0</v>
      </c>
      <c r="CQ341" s="71">
        <v>0</v>
      </c>
      <c r="CR341" s="71">
        <v>0</v>
      </c>
      <c r="CS341" s="71">
        <v>0</v>
      </c>
      <c r="CU341" s="70">
        <v>339</v>
      </c>
      <c r="CV341" s="70" t="s">
        <v>417</v>
      </c>
      <c r="CW341" s="71">
        <v>0</v>
      </c>
      <c r="CX341" s="71">
        <v>0</v>
      </c>
      <c r="CY341" s="71">
        <v>0</v>
      </c>
      <c r="CZ341" s="71">
        <v>0</v>
      </c>
      <c r="DB341" s="70">
        <v>339</v>
      </c>
      <c r="DC341" s="70" t="s">
        <v>417</v>
      </c>
      <c r="DD341" s="71">
        <v>0</v>
      </c>
      <c r="DE341" s="71">
        <v>0</v>
      </c>
      <c r="DF341" s="71">
        <v>0</v>
      </c>
      <c r="DG341" s="71">
        <v>0</v>
      </c>
      <c r="DI341" s="70">
        <v>339</v>
      </c>
      <c r="DJ341" s="70" t="s">
        <v>417</v>
      </c>
      <c r="DK341" s="71">
        <v>0</v>
      </c>
      <c r="DL341" s="71">
        <v>0</v>
      </c>
      <c r="DM341" s="71">
        <v>0</v>
      </c>
      <c r="DN341" s="71">
        <v>0</v>
      </c>
      <c r="DP341" s="70">
        <v>339</v>
      </c>
      <c r="DQ341" s="70" t="s">
        <v>417</v>
      </c>
      <c r="DR341" s="71">
        <v>0</v>
      </c>
      <c r="DS341" s="71">
        <v>0</v>
      </c>
      <c r="DT341" s="71">
        <v>0</v>
      </c>
      <c r="DU341" s="71">
        <v>0</v>
      </c>
      <c r="DW341" s="70">
        <v>339</v>
      </c>
      <c r="DX341" s="70" t="s">
        <v>417</v>
      </c>
      <c r="DY341" s="71">
        <v>0</v>
      </c>
      <c r="DZ341" s="71">
        <v>0</v>
      </c>
      <c r="EA341" s="71">
        <v>0</v>
      </c>
      <c r="EB341" s="71">
        <v>0</v>
      </c>
    </row>
    <row r="342" spans="1:132" x14ac:dyDescent="0.35">
      <c r="A342" s="70">
        <v>340</v>
      </c>
      <c r="B342" s="70" t="s">
        <v>418</v>
      </c>
      <c r="C342" s="71">
        <v>0</v>
      </c>
      <c r="D342" s="71">
        <v>3.1341605071711198</v>
      </c>
      <c r="E342" s="71">
        <v>7.2113971265078503</v>
      </c>
      <c r="F342" s="71">
        <v>10.345557633679</v>
      </c>
      <c r="H342" s="70">
        <v>340</v>
      </c>
      <c r="I342" s="70" t="s">
        <v>418</v>
      </c>
      <c r="J342" s="75">
        <v>0</v>
      </c>
      <c r="K342" s="71">
        <v>7167.0756713246701</v>
      </c>
      <c r="L342" s="71">
        <v>129.50146222359399</v>
      </c>
      <c r="M342" s="71">
        <v>7296.5771335482596</v>
      </c>
      <c r="O342" s="70">
        <v>340</v>
      </c>
      <c r="P342" s="70" t="s">
        <v>418</v>
      </c>
      <c r="Q342" s="75">
        <v>0</v>
      </c>
      <c r="R342" s="71">
        <v>191.86551943128299</v>
      </c>
      <c r="S342" s="71">
        <v>241.322118975461</v>
      </c>
      <c r="T342" s="71">
        <v>433.18763840674399</v>
      </c>
      <c r="V342" s="70">
        <v>340</v>
      </c>
      <c r="W342" s="70" t="s">
        <v>418</v>
      </c>
      <c r="X342" s="71">
        <v>0</v>
      </c>
      <c r="Y342" s="71">
        <v>3968.43907238358</v>
      </c>
      <c r="Z342" s="71">
        <v>82.674408404451597</v>
      </c>
      <c r="AA342" s="71">
        <v>4051.1134807880298</v>
      </c>
      <c r="AC342" s="70">
        <v>340</v>
      </c>
      <c r="AD342" s="70" t="s">
        <v>418</v>
      </c>
      <c r="AE342" s="71">
        <v>0</v>
      </c>
      <c r="AF342" s="71">
        <v>39.0511689998389</v>
      </c>
      <c r="AG342" s="71">
        <v>44.013489479253899</v>
      </c>
      <c r="AH342" s="71">
        <v>83.064658479092799</v>
      </c>
      <c r="AJ342" s="70">
        <v>340</v>
      </c>
      <c r="AK342" s="70" t="s">
        <v>418</v>
      </c>
      <c r="AL342" s="71">
        <v>0</v>
      </c>
      <c r="AM342" s="71">
        <v>40.890134815980801</v>
      </c>
      <c r="AN342" s="71">
        <v>0.79091495828349401</v>
      </c>
      <c r="AO342" s="71">
        <v>41.681049774264203</v>
      </c>
      <c r="AQ342" s="70">
        <v>340</v>
      </c>
      <c r="AR342" s="70" t="s">
        <v>418</v>
      </c>
      <c r="AS342" s="71">
        <v>0</v>
      </c>
      <c r="AT342" s="71">
        <v>1.1966150326587199</v>
      </c>
      <c r="AU342" s="71">
        <v>1.2925745436778999</v>
      </c>
      <c r="AV342" s="71">
        <v>2.4891895763366199</v>
      </c>
      <c r="AX342" s="70">
        <v>340</v>
      </c>
      <c r="AY342" s="70" t="s">
        <v>418</v>
      </c>
      <c r="AZ342" s="71">
        <v>0</v>
      </c>
      <c r="BA342" s="71">
        <v>40.890134815980801</v>
      </c>
      <c r="BB342" s="71">
        <v>0.79091495828349401</v>
      </c>
      <c r="BC342" s="71">
        <v>41.681049774264203</v>
      </c>
      <c r="BE342" s="70">
        <v>340</v>
      </c>
      <c r="BF342" s="70" t="s">
        <v>418</v>
      </c>
      <c r="BG342" s="71">
        <v>0</v>
      </c>
      <c r="BH342" s="71">
        <v>1.1966150326587199</v>
      </c>
      <c r="BI342" s="71">
        <v>1.2925745436778999</v>
      </c>
      <c r="BJ342" s="71">
        <v>2.4891895763366199</v>
      </c>
      <c r="BL342" s="70">
        <v>340</v>
      </c>
      <c r="BM342" s="70" t="s">
        <v>418</v>
      </c>
      <c r="BN342" s="71">
        <v>0</v>
      </c>
      <c r="BO342" s="71">
        <v>83.265405645535296</v>
      </c>
      <c r="BP342" s="71">
        <v>1.6105560700391499</v>
      </c>
      <c r="BQ342" s="71">
        <v>84.875961715574505</v>
      </c>
      <c r="BS342" s="70">
        <v>340</v>
      </c>
      <c r="BT342" s="70" t="s">
        <v>418</v>
      </c>
      <c r="BU342" s="71">
        <v>0</v>
      </c>
      <c r="BV342" s="71">
        <v>2.3530006974970501</v>
      </c>
      <c r="BW342" s="71">
        <v>2.0896402143464998</v>
      </c>
      <c r="BX342" s="71">
        <v>4.4426409118435499</v>
      </c>
      <c r="BZ342" s="70">
        <v>340</v>
      </c>
      <c r="CA342" s="70" t="s">
        <v>418</v>
      </c>
      <c r="CB342" s="71">
        <v>0</v>
      </c>
      <c r="CC342" s="71">
        <v>183.300144384352</v>
      </c>
      <c r="CD342" s="71">
        <v>3.2250156210693399</v>
      </c>
      <c r="CE342" s="71">
        <v>186.52516000542099</v>
      </c>
      <c r="CG342" s="70">
        <v>340</v>
      </c>
      <c r="CH342" s="70" t="s">
        <v>418</v>
      </c>
      <c r="CI342" s="71">
        <v>0</v>
      </c>
      <c r="CJ342" s="71">
        <v>3.6476359056123102</v>
      </c>
      <c r="CK342" s="71">
        <v>6.6164604333210404</v>
      </c>
      <c r="CL342" s="71">
        <v>10.264096338933401</v>
      </c>
      <c r="CN342" s="70">
        <v>340</v>
      </c>
      <c r="CO342" s="70" t="s">
        <v>418</v>
      </c>
      <c r="CP342" s="71">
        <v>0</v>
      </c>
      <c r="CQ342" s="71">
        <v>34.490046914605799</v>
      </c>
      <c r="CR342" s="71">
        <v>0.66712164534121499</v>
      </c>
      <c r="CS342" s="71">
        <v>35.157168559947003</v>
      </c>
      <c r="CU342" s="70">
        <v>340</v>
      </c>
      <c r="CV342" s="70" t="s">
        <v>418</v>
      </c>
      <c r="CW342" s="71">
        <v>0</v>
      </c>
      <c r="CX342" s="71">
        <v>0.98746232929640798</v>
      </c>
      <c r="CY342" s="71">
        <v>1.1072884221026</v>
      </c>
      <c r="CZ342" s="71">
        <v>2.09475075139901</v>
      </c>
      <c r="DB342" s="70">
        <v>340</v>
      </c>
      <c r="DC342" s="70" t="s">
        <v>418</v>
      </c>
      <c r="DD342" s="71">
        <v>0</v>
      </c>
      <c r="DE342" s="71">
        <v>70.973015419440998</v>
      </c>
      <c r="DF342" s="71">
        <v>3.05952565243313</v>
      </c>
      <c r="DG342" s="71">
        <v>74.032541071874107</v>
      </c>
      <c r="DI342" s="70">
        <v>340</v>
      </c>
      <c r="DJ342" s="70" t="s">
        <v>418</v>
      </c>
      <c r="DK342" s="71">
        <v>0</v>
      </c>
      <c r="DL342" s="71">
        <v>3.7001214402276701</v>
      </c>
      <c r="DM342" s="71">
        <v>4.0419613135851202</v>
      </c>
      <c r="DN342" s="71">
        <v>7.7420827538127899</v>
      </c>
      <c r="DP342" s="70">
        <v>340</v>
      </c>
      <c r="DQ342" s="70" t="s">
        <v>418</v>
      </c>
      <c r="DR342" s="71">
        <v>0</v>
      </c>
      <c r="DS342" s="71">
        <v>93.983660145375893</v>
      </c>
      <c r="DT342" s="71">
        <v>1.8178732591059901</v>
      </c>
      <c r="DU342" s="71">
        <v>95.801533404481802</v>
      </c>
      <c r="DW342" s="70">
        <v>340</v>
      </c>
      <c r="DX342" s="70" t="s">
        <v>418</v>
      </c>
      <c r="DY342" s="71">
        <v>0</v>
      </c>
      <c r="DZ342" s="71">
        <v>2.8157439054393598</v>
      </c>
      <c r="EA342" s="71">
        <v>3.16948445903191</v>
      </c>
      <c r="EB342" s="71">
        <v>5.9852283644712703</v>
      </c>
    </row>
    <row r="343" spans="1:132" x14ac:dyDescent="0.35">
      <c r="A343" s="70">
        <v>341</v>
      </c>
      <c r="B343" s="70" t="s">
        <v>419</v>
      </c>
      <c r="C343" s="71">
        <v>0</v>
      </c>
      <c r="D343" s="71">
        <v>0</v>
      </c>
      <c r="E343" s="71">
        <v>0</v>
      </c>
      <c r="F343" s="71">
        <v>0</v>
      </c>
      <c r="H343" s="70">
        <v>341</v>
      </c>
      <c r="I343" s="70" t="s">
        <v>419</v>
      </c>
      <c r="J343" s="75">
        <v>0</v>
      </c>
      <c r="K343" s="71">
        <v>0</v>
      </c>
      <c r="L343" s="71">
        <v>0</v>
      </c>
      <c r="M343" s="71">
        <v>0</v>
      </c>
      <c r="O343" s="70">
        <v>341</v>
      </c>
      <c r="P343" s="70" t="s">
        <v>419</v>
      </c>
      <c r="Q343" s="75">
        <v>0</v>
      </c>
      <c r="R343" s="71">
        <v>0</v>
      </c>
      <c r="S343" s="71">
        <v>0</v>
      </c>
      <c r="T343" s="71">
        <v>0</v>
      </c>
      <c r="V343" s="70">
        <v>341</v>
      </c>
      <c r="W343" s="70" t="s">
        <v>419</v>
      </c>
      <c r="X343" s="71">
        <v>0</v>
      </c>
      <c r="Y343" s="71">
        <v>0</v>
      </c>
      <c r="Z343" s="71">
        <v>0</v>
      </c>
      <c r="AA343" s="71">
        <v>0</v>
      </c>
      <c r="AC343" s="70">
        <v>341</v>
      </c>
      <c r="AD343" s="70" t="s">
        <v>419</v>
      </c>
      <c r="AE343" s="71">
        <v>0</v>
      </c>
      <c r="AF343" s="71">
        <v>0</v>
      </c>
      <c r="AG343" s="71">
        <v>0</v>
      </c>
      <c r="AH343" s="71">
        <v>0</v>
      </c>
      <c r="AJ343" s="70">
        <v>341</v>
      </c>
      <c r="AK343" s="70" t="s">
        <v>419</v>
      </c>
      <c r="AL343" s="71">
        <v>0</v>
      </c>
      <c r="AM343" s="71">
        <v>0</v>
      </c>
      <c r="AN343" s="71">
        <v>0</v>
      </c>
      <c r="AO343" s="71">
        <v>0</v>
      </c>
      <c r="AQ343" s="70">
        <v>341</v>
      </c>
      <c r="AR343" s="70" t="s">
        <v>419</v>
      </c>
      <c r="AS343" s="71">
        <v>0</v>
      </c>
      <c r="AT343" s="71">
        <v>0</v>
      </c>
      <c r="AU343" s="71">
        <v>0</v>
      </c>
      <c r="AV343" s="71">
        <v>0</v>
      </c>
      <c r="AX343" s="70">
        <v>341</v>
      </c>
      <c r="AY343" s="70" t="s">
        <v>419</v>
      </c>
      <c r="AZ343" s="71">
        <v>0</v>
      </c>
      <c r="BA343" s="71">
        <v>0</v>
      </c>
      <c r="BB343" s="71">
        <v>0</v>
      </c>
      <c r="BC343" s="71">
        <v>0</v>
      </c>
      <c r="BE343" s="70">
        <v>341</v>
      </c>
      <c r="BF343" s="70" t="s">
        <v>419</v>
      </c>
      <c r="BG343" s="71">
        <v>0</v>
      </c>
      <c r="BH343" s="71">
        <v>0</v>
      </c>
      <c r="BI343" s="71">
        <v>0</v>
      </c>
      <c r="BJ343" s="71">
        <v>0</v>
      </c>
      <c r="BL343" s="70">
        <v>341</v>
      </c>
      <c r="BM343" s="70" t="s">
        <v>419</v>
      </c>
      <c r="BN343" s="71">
        <v>0</v>
      </c>
      <c r="BO343" s="71">
        <v>0</v>
      </c>
      <c r="BP343" s="71">
        <v>0</v>
      </c>
      <c r="BQ343" s="71">
        <v>0</v>
      </c>
      <c r="BS343" s="70">
        <v>341</v>
      </c>
      <c r="BT343" s="70" t="s">
        <v>419</v>
      </c>
      <c r="BU343" s="71">
        <v>0</v>
      </c>
      <c r="BV343" s="71">
        <v>0</v>
      </c>
      <c r="BW343" s="71">
        <v>0</v>
      </c>
      <c r="BX343" s="71">
        <v>0</v>
      </c>
      <c r="BZ343" s="70">
        <v>341</v>
      </c>
      <c r="CA343" s="70" t="s">
        <v>419</v>
      </c>
      <c r="CB343" s="71">
        <v>0</v>
      </c>
      <c r="CC343" s="71">
        <v>0</v>
      </c>
      <c r="CD343" s="71">
        <v>0</v>
      </c>
      <c r="CE343" s="71">
        <v>0</v>
      </c>
      <c r="CG343" s="70">
        <v>341</v>
      </c>
      <c r="CH343" s="70" t="s">
        <v>419</v>
      </c>
      <c r="CI343" s="71">
        <v>0</v>
      </c>
      <c r="CJ343" s="71">
        <v>0</v>
      </c>
      <c r="CK343" s="71">
        <v>0</v>
      </c>
      <c r="CL343" s="71">
        <v>0</v>
      </c>
      <c r="CN343" s="70">
        <v>341</v>
      </c>
      <c r="CO343" s="70" t="s">
        <v>419</v>
      </c>
      <c r="CP343" s="71">
        <v>0</v>
      </c>
      <c r="CQ343" s="71">
        <v>0</v>
      </c>
      <c r="CR343" s="71">
        <v>0</v>
      </c>
      <c r="CS343" s="71">
        <v>0</v>
      </c>
      <c r="CU343" s="70">
        <v>341</v>
      </c>
      <c r="CV343" s="70" t="s">
        <v>419</v>
      </c>
      <c r="CW343" s="71">
        <v>0</v>
      </c>
      <c r="CX343" s="71">
        <v>0</v>
      </c>
      <c r="CY343" s="71">
        <v>0</v>
      </c>
      <c r="CZ343" s="71">
        <v>0</v>
      </c>
      <c r="DB343" s="70">
        <v>341</v>
      </c>
      <c r="DC343" s="70" t="s">
        <v>419</v>
      </c>
      <c r="DD343" s="71">
        <v>0</v>
      </c>
      <c r="DE343" s="71">
        <v>0</v>
      </c>
      <c r="DF343" s="71">
        <v>0</v>
      </c>
      <c r="DG343" s="71">
        <v>0</v>
      </c>
      <c r="DI343" s="70">
        <v>341</v>
      </c>
      <c r="DJ343" s="70" t="s">
        <v>419</v>
      </c>
      <c r="DK343" s="71">
        <v>0</v>
      </c>
      <c r="DL343" s="71">
        <v>0</v>
      </c>
      <c r="DM343" s="71">
        <v>0</v>
      </c>
      <c r="DN343" s="71">
        <v>0</v>
      </c>
      <c r="DP343" s="70">
        <v>341</v>
      </c>
      <c r="DQ343" s="70" t="s">
        <v>419</v>
      </c>
      <c r="DR343" s="71">
        <v>0</v>
      </c>
      <c r="DS343" s="71">
        <v>0</v>
      </c>
      <c r="DT343" s="71">
        <v>0</v>
      </c>
      <c r="DU343" s="71">
        <v>0</v>
      </c>
      <c r="DW343" s="70">
        <v>341</v>
      </c>
      <c r="DX343" s="70" t="s">
        <v>419</v>
      </c>
      <c r="DY343" s="71">
        <v>0</v>
      </c>
      <c r="DZ343" s="71">
        <v>0</v>
      </c>
      <c r="EA343" s="71">
        <v>0</v>
      </c>
      <c r="EB343" s="71">
        <v>0</v>
      </c>
    </row>
    <row r="344" spans="1:132" x14ac:dyDescent="0.35">
      <c r="A344" s="70">
        <v>342</v>
      </c>
      <c r="B344" s="70" t="s">
        <v>420</v>
      </c>
      <c r="C344" s="71">
        <v>0</v>
      </c>
      <c r="D344" s="71">
        <v>0.19796773857916</v>
      </c>
      <c r="E344" s="71">
        <v>0.104976393868856</v>
      </c>
      <c r="F344" s="71">
        <v>0.30294413244801599</v>
      </c>
      <c r="H344" s="70">
        <v>342</v>
      </c>
      <c r="I344" s="70" t="s">
        <v>420</v>
      </c>
      <c r="J344" s="75">
        <v>0</v>
      </c>
      <c r="K344" s="71">
        <v>33.117619194015298</v>
      </c>
      <c r="L344" s="71">
        <v>1.8877922655969701</v>
      </c>
      <c r="M344" s="71">
        <v>35.005411459612297</v>
      </c>
      <c r="O344" s="70">
        <v>342</v>
      </c>
      <c r="P344" s="70" t="s">
        <v>420</v>
      </c>
      <c r="Q344" s="75">
        <v>0</v>
      </c>
      <c r="R344" s="71">
        <v>1.5724225875575899</v>
      </c>
      <c r="S344" s="71">
        <v>3.5288943012239198</v>
      </c>
      <c r="T344" s="71">
        <v>5.1013168887815104</v>
      </c>
      <c r="V344" s="70">
        <v>342</v>
      </c>
      <c r="W344" s="70" t="s">
        <v>420</v>
      </c>
      <c r="X344" s="71">
        <v>0</v>
      </c>
      <c r="Y344" s="71">
        <v>11.745707661351799</v>
      </c>
      <c r="Z344" s="71">
        <v>1.2039215672533301</v>
      </c>
      <c r="AA344" s="71">
        <v>12.949629228605099</v>
      </c>
      <c r="AC344" s="70">
        <v>342</v>
      </c>
      <c r="AD344" s="70" t="s">
        <v>420</v>
      </c>
      <c r="AE344" s="71">
        <v>0</v>
      </c>
      <c r="AF344" s="71">
        <v>0.27500075886367298</v>
      </c>
      <c r="AG344" s="71">
        <v>0.64403337084145795</v>
      </c>
      <c r="AH344" s="71">
        <v>0.91903412970513099</v>
      </c>
      <c r="AJ344" s="70">
        <v>342</v>
      </c>
      <c r="AK344" s="70" t="s">
        <v>420</v>
      </c>
      <c r="AL344" s="71">
        <v>0</v>
      </c>
      <c r="AM344" s="71">
        <v>0.28531757870642499</v>
      </c>
      <c r="AN344" s="71">
        <v>1.15404610271359E-2</v>
      </c>
      <c r="AO344" s="71">
        <v>0.29685803973356101</v>
      </c>
      <c r="AQ344" s="70">
        <v>342</v>
      </c>
      <c r="AR344" s="70" t="s">
        <v>420</v>
      </c>
      <c r="AS344" s="71">
        <v>0</v>
      </c>
      <c r="AT344" s="71">
        <v>8.2741626092853304E-3</v>
      </c>
      <c r="AU344" s="71">
        <v>1.88599695998754E-2</v>
      </c>
      <c r="AV344" s="71">
        <v>2.7134132209160802E-2</v>
      </c>
      <c r="AX344" s="70">
        <v>342</v>
      </c>
      <c r="AY344" s="70" t="s">
        <v>420</v>
      </c>
      <c r="AZ344" s="71">
        <v>0</v>
      </c>
      <c r="BA344" s="71">
        <v>0.28531757870642499</v>
      </c>
      <c r="BB344" s="71">
        <v>1.15404610271359E-2</v>
      </c>
      <c r="BC344" s="71">
        <v>0.29685803973356101</v>
      </c>
      <c r="BE344" s="70">
        <v>342</v>
      </c>
      <c r="BF344" s="70" t="s">
        <v>420</v>
      </c>
      <c r="BG344" s="71">
        <v>0</v>
      </c>
      <c r="BH344" s="71">
        <v>8.2741626092853304E-3</v>
      </c>
      <c r="BI344" s="71">
        <v>1.88599695998754E-2</v>
      </c>
      <c r="BJ344" s="71">
        <v>2.7134132209160802E-2</v>
      </c>
      <c r="BL344" s="70">
        <v>342</v>
      </c>
      <c r="BM344" s="70" t="s">
        <v>420</v>
      </c>
      <c r="BN344" s="71">
        <v>0</v>
      </c>
      <c r="BO344" s="71">
        <v>0.58099793594976501</v>
      </c>
      <c r="BP344" s="71">
        <v>2.3500073381646499E-2</v>
      </c>
      <c r="BQ344" s="71">
        <v>0.60449800933141096</v>
      </c>
      <c r="BS344" s="70">
        <v>342</v>
      </c>
      <c r="BT344" s="70" t="s">
        <v>420</v>
      </c>
      <c r="BU344" s="71">
        <v>0</v>
      </c>
      <c r="BV344" s="71">
        <v>1.25888665238822E-2</v>
      </c>
      <c r="BW344" s="71">
        <v>3.0520033669555701E-2</v>
      </c>
      <c r="BX344" s="71">
        <v>4.3108900193437903E-2</v>
      </c>
      <c r="BZ344" s="70">
        <v>342</v>
      </c>
      <c r="CA344" s="70" t="s">
        <v>420</v>
      </c>
      <c r="CB344" s="71">
        <v>0</v>
      </c>
      <c r="CC344" s="71">
        <v>0.685938881020007</v>
      </c>
      <c r="CD344" s="71">
        <v>4.6993915300637901E-2</v>
      </c>
      <c r="CE344" s="71">
        <v>0.73293279632064501</v>
      </c>
      <c r="CG344" s="70">
        <v>342</v>
      </c>
      <c r="CH344" s="70" t="s">
        <v>420</v>
      </c>
      <c r="CI344" s="71">
        <v>0</v>
      </c>
      <c r="CJ344" s="71">
        <v>2.2575331380461399E-2</v>
      </c>
      <c r="CK344" s="71">
        <v>9.6806805402317897E-2</v>
      </c>
      <c r="CL344" s="71">
        <v>0.11938213678277899</v>
      </c>
      <c r="CN344" s="70">
        <v>342</v>
      </c>
      <c r="CO344" s="70" t="s">
        <v>420</v>
      </c>
      <c r="CP344" s="71">
        <v>0</v>
      </c>
      <c r="CQ344" s="71">
        <v>0.240659922483318</v>
      </c>
      <c r="CR344" s="71">
        <v>9.7341582274886301E-3</v>
      </c>
      <c r="CS344" s="71">
        <v>0.25039408071080599</v>
      </c>
      <c r="CU344" s="70">
        <v>342</v>
      </c>
      <c r="CV344" s="70" t="s">
        <v>420</v>
      </c>
      <c r="CW344" s="71">
        <v>0</v>
      </c>
      <c r="CX344" s="71">
        <v>6.7102172097870897E-3</v>
      </c>
      <c r="CY344" s="71">
        <v>1.6160630268244498E-2</v>
      </c>
      <c r="CZ344" s="71">
        <v>2.28708474780316E-2</v>
      </c>
      <c r="DB344" s="70">
        <v>342</v>
      </c>
      <c r="DC344" s="70" t="s">
        <v>420</v>
      </c>
      <c r="DD344" s="71">
        <v>0</v>
      </c>
      <c r="DE344" s="71">
        <v>9.5972368329020397E-2</v>
      </c>
      <c r="DF344" s="71">
        <v>4.4496319394527202E-2</v>
      </c>
      <c r="DG344" s="71">
        <v>0.14046868772354801</v>
      </c>
      <c r="DI344" s="70">
        <v>342</v>
      </c>
      <c r="DJ344" s="70" t="s">
        <v>420</v>
      </c>
      <c r="DK344" s="71">
        <v>0</v>
      </c>
      <c r="DL344" s="71">
        <v>2.5352792531750198E-2</v>
      </c>
      <c r="DM344" s="71">
        <v>5.8974542850988999E-2</v>
      </c>
      <c r="DN344" s="71">
        <v>8.4327335382739205E-2</v>
      </c>
      <c r="DP344" s="70">
        <v>342</v>
      </c>
      <c r="DQ344" s="70" t="s">
        <v>420</v>
      </c>
      <c r="DR344" s="71">
        <v>0</v>
      </c>
      <c r="DS344" s="71">
        <v>0.65578630325684895</v>
      </c>
      <c r="DT344" s="71">
        <v>2.6525096382695401E-2</v>
      </c>
      <c r="DU344" s="71">
        <v>0.68231139963954401</v>
      </c>
      <c r="DW344" s="70">
        <v>342</v>
      </c>
      <c r="DX344" s="70" t="s">
        <v>420</v>
      </c>
      <c r="DY344" s="71">
        <v>0</v>
      </c>
      <c r="DZ344" s="71">
        <v>4.3811891610163099E-2</v>
      </c>
      <c r="EA344" s="71">
        <v>4.62799036653972E-2</v>
      </c>
      <c r="EB344" s="71">
        <v>9.0091795275560396E-2</v>
      </c>
    </row>
    <row r="345" spans="1:132" x14ac:dyDescent="0.35">
      <c r="A345" s="70">
        <v>343</v>
      </c>
      <c r="B345" s="70" t="s">
        <v>421</v>
      </c>
      <c r="C345" s="71">
        <v>0</v>
      </c>
      <c r="D345" s="71">
        <v>0</v>
      </c>
      <c r="E345" s="71">
        <v>0</v>
      </c>
      <c r="F345" s="71">
        <v>0</v>
      </c>
      <c r="H345" s="70">
        <v>343</v>
      </c>
      <c r="I345" s="70" t="s">
        <v>421</v>
      </c>
      <c r="J345" s="75">
        <v>0</v>
      </c>
      <c r="K345" s="71">
        <v>0</v>
      </c>
      <c r="L345" s="71">
        <v>0</v>
      </c>
      <c r="M345" s="71">
        <v>0</v>
      </c>
      <c r="O345" s="70">
        <v>343</v>
      </c>
      <c r="P345" s="70" t="s">
        <v>421</v>
      </c>
      <c r="Q345" s="75">
        <v>0</v>
      </c>
      <c r="R345" s="71">
        <v>0</v>
      </c>
      <c r="S345" s="71">
        <v>0</v>
      </c>
      <c r="T345" s="71">
        <v>0</v>
      </c>
      <c r="V345" s="70">
        <v>343</v>
      </c>
      <c r="W345" s="70" t="s">
        <v>421</v>
      </c>
      <c r="X345" s="71">
        <v>0</v>
      </c>
      <c r="Y345" s="71">
        <v>0</v>
      </c>
      <c r="Z345" s="71">
        <v>0</v>
      </c>
      <c r="AA345" s="71">
        <v>0</v>
      </c>
      <c r="AC345" s="70">
        <v>343</v>
      </c>
      <c r="AD345" s="70" t="s">
        <v>421</v>
      </c>
      <c r="AE345" s="71">
        <v>0</v>
      </c>
      <c r="AF345" s="71">
        <v>0</v>
      </c>
      <c r="AG345" s="71">
        <v>0</v>
      </c>
      <c r="AH345" s="71">
        <v>0</v>
      </c>
      <c r="AJ345" s="70">
        <v>343</v>
      </c>
      <c r="AK345" s="70" t="s">
        <v>421</v>
      </c>
      <c r="AL345" s="71">
        <v>0</v>
      </c>
      <c r="AM345" s="71">
        <v>0</v>
      </c>
      <c r="AN345" s="71">
        <v>0</v>
      </c>
      <c r="AO345" s="71">
        <v>0</v>
      </c>
      <c r="AQ345" s="70">
        <v>343</v>
      </c>
      <c r="AR345" s="70" t="s">
        <v>421</v>
      </c>
      <c r="AS345" s="71">
        <v>0</v>
      </c>
      <c r="AT345" s="71">
        <v>0</v>
      </c>
      <c r="AU345" s="71">
        <v>0</v>
      </c>
      <c r="AV345" s="71">
        <v>0</v>
      </c>
      <c r="AX345" s="70">
        <v>343</v>
      </c>
      <c r="AY345" s="70" t="s">
        <v>421</v>
      </c>
      <c r="AZ345" s="71">
        <v>0</v>
      </c>
      <c r="BA345" s="71">
        <v>0</v>
      </c>
      <c r="BB345" s="71">
        <v>0</v>
      </c>
      <c r="BC345" s="71">
        <v>0</v>
      </c>
      <c r="BE345" s="70">
        <v>343</v>
      </c>
      <c r="BF345" s="70" t="s">
        <v>421</v>
      </c>
      <c r="BG345" s="71">
        <v>0</v>
      </c>
      <c r="BH345" s="71">
        <v>0</v>
      </c>
      <c r="BI345" s="71">
        <v>0</v>
      </c>
      <c r="BJ345" s="71">
        <v>0</v>
      </c>
      <c r="BL345" s="70">
        <v>343</v>
      </c>
      <c r="BM345" s="70" t="s">
        <v>421</v>
      </c>
      <c r="BN345" s="71">
        <v>0</v>
      </c>
      <c r="BO345" s="71">
        <v>0</v>
      </c>
      <c r="BP345" s="71">
        <v>0</v>
      </c>
      <c r="BQ345" s="71">
        <v>0</v>
      </c>
      <c r="BS345" s="70">
        <v>343</v>
      </c>
      <c r="BT345" s="70" t="s">
        <v>421</v>
      </c>
      <c r="BU345" s="71">
        <v>0</v>
      </c>
      <c r="BV345" s="71">
        <v>0</v>
      </c>
      <c r="BW345" s="71">
        <v>0</v>
      </c>
      <c r="BX345" s="71">
        <v>0</v>
      </c>
      <c r="BZ345" s="70">
        <v>343</v>
      </c>
      <c r="CA345" s="70" t="s">
        <v>421</v>
      </c>
      <c r="CB345" s="71">
        <v>0</v>
      </c>
      <c r="CC345" s="71">
        <v>0</v>
      </c>
      <c r="CD345" s="71">
        <v>0</v>
      </c>
      <c r="CE345" s="71">
        <v>0</v>
      </c>
      <c r="CG345" s="70">
        <v>343</v>
      </c>
      <c r="CH345" s="70" t="s">
        <v>421</v>
      </c>
      <c r="CI345" s="71">
        <v>0</v>
      </c>
      <c r="CJ345" s="71">
        <v>0</v>
      </c>
      <c r="CK345" s="71">
        <v>0</v>
      </c>
      <c r="CL345" s="71">
        <v>0</v>
      </c>
      <c r="CN345" s="70">
        <v>343</v>
      </c>
      <c r="CO345" s="70" t="s">
        <v>421</v>
      </c>
      <c r="CP345" s="71">
        <v>0</v>
      </c>
      <c r="CQ345" s="71">
        <v>0</v>
      </c>
      <c r="CR345" s="71">
        <v>0</v>
      </c>
      <c r="CS345" s="71">
        <v>0</v>
      </c>
      <c r="CU345" s="70">
        <v>343</v>
      </c>
      <c r="CV345" s="70" t="s">
        <v>421</v>
      </c>
      <c r="CW345" s="71">
        <v>0</v>
      </c>
      <c r="CX345" s="71">
        <v>0</v>
      </c>
      <c r="CY345" s="71">
        <v>0</v>
      </c>
      <c r="CZ345" s="71">
        <v>0</v>
      </c>
      <c r="DB345" s="70">
        <v>343</v>
      </c>
      <c r="DC345" s="70" t="s">
        <v>421</v>
      </c>
      <c r="DD345" s="71">
        <v>0</v>
      </c>
      <c r="DE345" s="71">
        <v>0</v>
      </c>
      <c r="DF345" s="71">
        <v>0</v>
      </c>
      <c r="DG345" s="71">
        <v>0</v>
      </c>
      <c r="DI345" s="70">
        <v>343</v>
      </c>
      <c r="DJ345" s="70" t="s">
        <v>421</v>
      </c>
      <c r="DK345" s="71">
        <v>0</v>
      </c>
      <c r="DL345" s="71">
        <v>0</v>
      </c>
      <c r="DM345" s="71">
        <v>0</v>
      </c>
      <c r="DN345" s="71">
        <v>0</v>
      </c>
      <c r="DP345" s="70">
        <v>343</v>
      </c>
      <c r="DQ345" s="70" t="s">
        <v>421</v>
      </c>
      <c r="DR345" s="71">
        <v>0</v>
      </c>
      <c r="DS345" s="71">
        <v>0</v>
      </c>
      <c r="DT345" s="71">
        <v>0</v>
      </c>
      <c r="DU345" s="71">
        <v>0</v>
      </c>
      <c r="DW345" s="70">
        <v>343</v>
      </c>
      <c r="DX345" s="70" t="s">
        <v>421</v>
      </c>
      <c r="DY345" s="71">
        <v>0</v>
      </c>
      <c r="DZ345" s="71">
        <v>0</v>
      </c>
      <c r="EA345" s="71">
        <v>0</v>
      </c>
      <c r="EB345" s="71">
        <v>0</v>
      </c>
    </row>
    <row r="346" spans="1:132" x14ac:dyDescent="0.35">
      <c r="A346" s="70">
        <v>344</v>
      </c>
      <c r="B346" s="70" t="s">
        <v>422</v>
      </c>
      <c r="C346" s="71">
        <v>0</v>
      </c>
      <c r="D346" s="71">
        <v>0</v>
      </c>
      <c r="E346" s="71">
        <v>0</v>
      </c>
      <c r="F346" s="71">
        <v>0</v>
      </c>
      <c r="H346" s="70">
        <v>344</v>
      </c>
      <c r="I346" s="70" t="s">
        <v>422</v>
      </c>
      <c r="J346" s="75">
        <v>0</v>
      </c>
      <c r="K346" s="71">
        <v>0</v>
      </c>
      <c r="L346" s="71">
        <v>0</v>
      </c>
      <c r="M346" s="71">
        <v>0</v>
      </c>
      <c r="O346" s="70">
        <v>344</v>
      </c>
      <c r="P346" s="70" t="s">
        <v>422</v>
      </c>
      <c r="Q346" s="75">
        <v>0</v>
      </c>
      <c r="R346" s="71">
        <v>0</v>
      </c>
      <c r="S346" s="71">
        <v>0</v>
      </c>
      <c r="T346" s="71">
        <v>0</v>
      </c>
      <c r="V346" s="70">
        <v>344</v>
      </c>
      <c r="W346" s="70" t="s">
        <v>422</v>
      </c>
      <c r="X346" s="71">
        <v>0</v>
      </c>
      <c r="Y346" s="71">
        <v>0</v>
      </c>
      <c r="Z346" s="71">
        <v>0</v>
      </c>
      <c r="AA346" s="71">
        <v>0</v>
      </c>
      <c r="AC346" s="70">
        <v>344</v>
      </c>
      <c r="AD346" s="70" t="s">
        <v>422</v>
      </c>
      <c r="AE346" s="71">
        <v>0</v>
      </c>
      <c r="AF346" s="71">
        <v>0</v>
      </c>
      <c r="AG346" s="71">
        <v>0</v>
      </c>
      <c r="AH346" s="71">
        <v>0</v>
      </c>
      <c r="AJ346" s="70">
        <v>344</v>
      </c>
      <c r="AK346" s="70" t="s">
        <v>422</v>
      </c>
      <c r="AL346" s="71">
        <v>0</v>
      </c>
      <c r="AM346" s="71">
        <v>0</v>
      </c>
      <c r="AN346" s="71">
        <v>0</v>
      </c>
      <c r="AO346" s="71">
        <v>0</v>
      </c>
      <c r="AQ346" s="70">
        <v>344</v>
      </c>
      <c r="AR346" s="70" t="s">
        <v>422</v>
      </c>
      <c r="AS346" s="71">
        <v>0</v>
      </c>
      <c r="AT346" s="71">
        <v>0</v>
      </c>
      <c r="AU346" s="71">
        <v>0</v>
      </c>
      <c r="AV346" s="71">
        <v>0</v>
      </c>
      <c r="AX346" s="70">
        <v>344</v>
      </c>
      <c r="AY346" s="70" t="s">
        <v>422</v>
      </c>
      <c r="AZ346" s="71">
        <v>0</v>
      </c>
      <c r="BA346" s="71">
        <v>0</v>
      </c>
      <c r="BB346" s="71">
        <v>0</v>
      </c>
      <c r="BC346" s="71">
        <v>0</v>
      </c>
      <c r="BE346" s="70">
        <v>344</v>
      </c>
      <c r="BF346" s="70" t="s">
        <v>422</v>
      </c>
      <c r="BG346" s="71">
        <v>0</v>
      </c>
      <c r="BH346" s="71">
        <v>0</v>
      </c>
      <c r="BI346" s="71">
        <v>0</v>
      </c>
      <c r="BJ346" s="71">
        <v>0</v>
      </c>
      <c r="BL346" s="70">
        <v>344</v>
      </c>
      <c r="BM346" s="70" t="s">
        <v>422</v>
      </c>
      <c r="BN346" s="71">
        <v>0</v>
      </c>
      <c r="BO346" s="71">
        <v>0</v>
      </c>
      <c r="BP346" s="71">
        <v>0</v>
      </c>
      <c r="BQ346" s="71">
        <v>0</v>
      </c>
      <c r="BS346" s="70">
        <v>344</v>
      </c>
      <c r="BT346" s="70" t="s">
        <v>422</v>
      </c>
      <c r="BU346" s="71">
        <v>0</v>
      </c>
      <c r="BV346" s="71">
        <v>0</v>
      </c>
      <c r="BW346" s="71">
        <v>0</v>
      </c>
      <c r="BX346" s="71">
        <v>0</v>
      </c>
      <c r="BZ346" s="70">
        <v>344</v>
      </c>
      <c r="CA346" s="70" t="s">
        <v>422</v>
      </c>
      <c r="CB346" s="71">
        <v>0</v>
      </c>
      <c r="CC346" s="71">
        <v>0</v>
      </c>
      <c r="CD346" s="71">
        <v>0</v>
      </c>
      <c r="CE346" s="71">
        <v>0</v>
      </c>
      <c r="CG346" s="70">
        <v>344</v>
      </c>
      <c r="CH346" s="70" t="s">
        <v>422</v>
      </c>
      <c r="CI346" s="71">
        <v>0</v>
      </c>
      <c r="CJ346" s="71">
        <v>0</v>
      </c>
      <c r="CK346" s="71">
        <v>0</v>
      </c>
      <c r="CL346" s="71">
        <v>0</v>
      </c>
      <c r="CN346" s="70">
        <v>344</v>
      </c>
      <c r="CO346" s="70" t="s">
        <v>422</v>
      </c>
      <c r="CP346" s="71">
        <v>0</v>
      </c>
      <c r="CQ346" s="71">
        <v>0</v>
      </c>
      <c r="CR346" s="71">
        <v>0</v>
      </c>
      <c r="CS346" s="71">
        <v>0</v>
      </c>
      <c r="CU346" s="70">
        <v>344</v>
      </c>
      <c r="CV346" s="70" t="s">
        <v>422</v>
      </c>
      <c r="CW346" s="71">
        <v>0</v>
      </c>
      <c r="CX346" s="71">
        <v>0</v>
      </c>
      <c r="CY346" s="71">
        <v>0</v>
      </c>
      <c r="CZ346" s="71">
        <v>0</v>
      </c>
      <c r="DB346" s="70">
        <v>344</v>
      </c>
      <c r="DC346" s="70" t="s">
        <v>422</v>
      </c>
      <c r="DD346" s="71">
        <v>0</v>
      </c>
      <c r="DE346" s="71">
        <v>0</v>
      </c>
      <c r="DF346" s="71">
        <v>0</v>
      </c>
      <c r="DG346" s="71">
        <v>0</v>
      </c>
      <c r="DI346" s="70">
        <v>344</v>
      </c>
      <c r="DJ346" s="70" t="s">
        <v>422</v>
      </c>
      <c r="DK346" s="71">
        <v>0</v>
      </c>
      <c r="DL346" s="71">
        <v>0</v>
      </c>
      <c r="DM346" s="71">
        <v>0</v>
      </c>
      <c r="DN346" s="71">
        <v>0</v>
      </c>
      <c r="DP346" s="70">
        <v>344</v>
      </c>
      <c r="DQ346" s="70" t="s">
        <v>422</v>
      </c>
      <c r="DR346" s="71">
        <v>0</v>
      </c>
      <c r="DS346" s="71">
        <v>0</v>
      </c>
      <c r="DT346" s="71">
        <v>0</v>
      </c>
      <c r="DU346" s="71">
        <v>0</v>
      </c>
      <c r="DW346" s="70">
        <v>344</v>
      </c>
      <c r="DX346" s="70" t="s">
        <v>422</v>
      </c>
      <c r="DY346" s="71">
        <v>0</v>
      </c>
      <c r="DZ346" s="71">
        <v>0</v>
      </c>
      <c r="EA346" s="71">
        <v>0</v>
      </c>
      <c r="EB346" s="71">
        <v>0</v>
      </c>
    </row>
    <row r="347" spans="1:132" x14ac:dyDescent="0.35">
      <c r="A347" s="70">
        <v>345</v>
      </c>
      <c r="B347" s="70" t="s">
        <v>423</v>
      </c>
      <c r="C347" s="71">
        <v>0</v>
      </c>
      <c r="D347" s="71">
        <v>0</v>
      </c>
      <c r="E347" s="71">
        <v>0</v>
      </c>
      <c r="F347" s="71">
        <v>0</v>
      </c>
      <c r="H347" s="70">
        <v>345</v>
      </c>
      <c r="I347" s="70" t="s">
        <v>423</v>
      </c>
      <c r="J347" s="75">
        <v>0</v>
      </c>
      <c r="K347" s="71">
        <v>0</v>
      </c>
      <c r="L347" s="71">
        <v>0</v>
      </c>
      <c r="M347" s="71">
        <v>0</v>
      </c>
      <c r="O347" s="70">
        <v>345</v>
      </c>
      <c r="P347" s="70" t="s">
        <v>423</v>
      </c>
      <c r="Q347" s="75">
        <v>0</v>
      </c>
      <c r="R347" s="71">
        <v>0</v>
      </c>
      <c r="S347" s="71">
        <v>0</v>
      </c>
      <c r="T347" s="71">
        <v>0</v>
      </c>
      <c r="V347" s="70">
        <v>345</v>
      </c>
      <c r="W347" s="70" t="s">
        <v>423</v>
      </c>
      <c r="X347" s="71">
        <v>0</v>
      </c>
      <c r="Y347" s="71">
        <v>0</v>
      </c>
      <c r="Z347" s="71">
        <v>0</v>
      </c>
      <c r="AA347" s="71">
        <v>0</v>
      </c>
      <c r="AC347" s="70">
        <v>345</v>
      </c>
      <c r="AD347" s="70" t="s">
        <v>423</v>
      </c>
      <c r="AE347" s="71">
        <v>0</v>
      </c>
      <c r="AF347" s="71">
        <v>0</v>
      </c>
      <c r="AG347" s="71">
        <v>0</v>
      </c>
      <c r="AH347" s="71">
        <v>0</v>
      </c>
      <c r="AJ347" s="70">
        <v>345</v>
      </c>
      <c r="AK347" s="70" t="s">
        <v>423</v>
      </c>
      <c r="AL347" s="71">
        <v>0</v>
      </c>
      <c r="AM347" s="71">
        <v>0</v>
      </c>
      <c r="AN347" s="71">
        <v>0</v>
      </c>
      <c r="AO347" s="71">
        <v>0</v>
      </c>
      <c r="AQ347" s="70">
        <v>345</v>
      </c>
      <c r="AR347" s="70" t="s">
        <v>423</v>
      </c>
      <c r="AS347" s="71">
        <v>0</v>
      </c>
      <c r="AT347" s="71">
        <v>0</v>
      </c>
      <c r="AU347" s="71">
        <v>0</v>
      </c>
      <c r="AV347" s="71">
        <v>0</v>
      </c>
      <c r="AX347" s="70">
        <v>345</v>
      </c>
      <c r="AY347" s="70" t="s">
        <v>423</v>
      </c>
      <c r="AZ347" s="71">
        <v>0</v>
      </c>
      <c r="BA347" s="71">
        <v>0</v>
      </c>
      <c r="BB347" s="71">
        <v>0</v>
      </c>
      <c r="BC347" s="71">
        <v>0</v>
      </c>
      <c r="BE347" s="70">
        <v>345</v>
      </c>
      <c r="BF347" s="70" t="s">
        <v>423</v>
      </c>
      <c r="BG347" s="71">
        <v>0</v>
      </c>
      <c r="BH347" s="71">
        <v>0</v>
      </c>
      <c r="BI347" s="71">
        <v>0</v>
      </c>
      <c r="BJ347" s="71">
        <v>0</v>
      </c>
      <c r="BL347" s="70">
        <v>345</v>
      </c>
      <c r="BM347" s="70" t="s">
        <v>423</v>
      </c>
      <c r="BN347" s="71">
        <v>0</v>
      </c>
      <c r="BO347" s="71">
        <v>0</v>
      </c>
      <c r="BP347" s="71">
        <v>0</v>
      </c>
      <c r="BQ347" s="71">
        <v>0</v>
      </c>
      <c r="BS347" s="70">
        <v>345</v>
      </c>
      <c r="BT347" s="70" t="s">
        <v>423</v>
      </c>
      <c r="BU347" s="71">
        <v>0</v>
      </c>
      <c r="BV347" s="71">
        <v>0</v>
      </c>
      <c r="BW347" s="71">
        <v>0</v>
      </c>
      <c r="BX347" s="71">
        <v>0</v>
      </c>
      <c r="BZ347" s="70">
        <v>345</v>
      </c>
      <c r="CA347" s="70" t="s">
        <v>423</v>
      </c>
      <c r="CB347" s="71">
        <v>0</v>
      </c>
      <c r="CC347" s="71">
        <v>0</v>
      </c>
      <c r="CD347" s="71">
        <v>0</v>
      </c>
      <c r="CE347" s="71">
        <v>0</v>
      </c>
      <c r="CG347" s="70">
        <v>345</v>
      </c>
      <c r="CH347" s="70" t="s">
        <v>423</v>
      </c>
      <c r="CI347" s="71">
        <v>0</v>
      </c>
      <c r="CJ347" s="71">
        <v>0</v>
      </c>
      <c r="CK347" s="71">
        <v>0</v>
      </c>
      <c r="CL347" s="71">
        <v>0</v>
      </c>
      <c r="CN347" s="70">
        <v>345</v>
      </c>
      <c r="CO347" s="70" t="s">
        <v>423</v>
      </c>
      <c r="CP347" s="71">
        <v>0</v>
      </c>
      <c r="CQ347" s="71">
        <v>0</v>
      </c>
      <c r="CR347" s="71">
        <v>0</v>
      </c>
      <c r="CS347" s="71">
        <v>0</v>
      </c>
      <c r="CU347" s="70">
        <v>345</v>
      </c>
      <c r="CV347" s="70" t="s">
        <v>423</v>
      </c>
      <c r="CW347" s="71">
        <v>0</v>
      </c>
      <c r="CX347" s="71">
        <v>0</v>
      </c>
      <c r="CY347" s="71">
        <v>0</v>
      </c>
      <c r="CZ347" s="71">
        <v>0</v>
      </c>
      <c r="DB347" s="70">
        <v>345</v>
      </c>
      <c r="DC347" s="70" t="s">
        <v>423</v>
      </c>
      <c r="DD347" s="71">
        <v>0</v>
      </c>
      <c r="DE347" s="71">
        <v>0</v>
      </c>
      <c r="DF347" s="71">
        <v>0</v>
      </c>
      <c r="DG347" s="71">
        <v>0</v>
      </c>
      <c r="DI347" s="70">
        <v>345</v>
      </c>
      <c r="DJ347" s="70" t="s">
        <v>423</v>
      </c>
      <c r="DK347" s="71">
        <v>0</v>
      </c>
      <c r="DL347" s="71">
        <v>0</v>
      </c>
      <c r="DM347" s="71">
        <v>0</v>
      </c>
      <c r="DN347" s="71">
        <v>0</v>
      </c>
      <c r="DP347" s="70">
        <v>345</v>
      </c>
      <c r="DQ347" s="70" t="s">
        <v>423</v>
      </c>
      <c r="DR347" s="71">
        <v>0</v>
      </c>
      <c r="DS347" s="71">
        <v>0</v>
      </c>
      <c r="DT347" s="71">
        <v>0</v>
      </c>
      <c r="DU347" s="71">
        <v>0</v>
      </c>
      <c r="DW347" s="70">
        <v>345</v>
      </c>
      <c r="DX347" s="70" t="s">
        <v>423</v>
      </c>
      <c r="DY347" s="71">
        <v>0</v>
      </c>
      <c r="DZ347" s="71">
        <v>0</v>
      </c>
      <c r="EA347" s="71">
        <v>0</v>
      </c>
      <c r="EB347" s="71">
        <v>0</v>
      </c>
    </row>
    <row r="348" spans="1:132" x14ac:dyDescent="0.35">
      <c r="A348" s="70">
        <v>346</v>
      </c>
      <c r="B348" s="70" t="s">
        <v>424</v>
      </c>
      <c r="C348" s="71">
        <v>0</v>
      </c>
      <c r="D348" s="71">
        <v>0</v>
      </c>
      <c r="E348" s="71">
        <v>0</v>
      </c>
      <c r="F348" s="71">
        <v>0</v>
      </c>
      <c r="H348" s="70">
        <v>346</v>
      </c>
      <c r="I348" s="70" t="s">
        <v>424</v>
      </c>
      <c r="J348" s="75">
        <v>0</v>
      </c>
      <c r="K348" s="71">
        <v>0</v>
      </c>
      <c r="L348" s="71">
        <v>0</v>
      </c>
      <c r="M348" s="71">
        <v>0</v>
      </c>
      <c r="O348" s="70">
        <v>346</v>
      </c>
      <c r="P348" s="70" t="s">
        <v>424</v>
      </c>
      <c r="Q348" s="75">
        <v>0</v>
      </c>
      <c r="R348" s="71">
        <v>0</v>
      </c>
      <c r="S348" s="71">
        <v>0</v>
      </c>
      <c r="T348" s="71">
        <v>0</v>
      </c>
      <c r="V348" s="70">
        <v>346</v>
      </c>
      <c r="W348" s="70" t="s">
        <v>424</v>
      </c>
      <c r="X348" s="71">
        <v>0</v>
      </c>
      <c r="Y348" s="71">
        <v>0</v>
      </c>
      <c r="Z348" s="71">
        <v>0</v>
      </c>
      <c r="AA348" s="71">
        <v>0</v>
      </c>
      <c r="AC348" s="70">
        <v>346</v>
      </c>
      <c r="AD348" s="70" t="s">
        <v>424</v>
      </c>
      <c r="AE348" s="71">
        <v>0</v>
      </c>
      <c r="AF348" s="71">
        <v>0</v>
      </c>
      <c r="AG348" s="71">
        <v>0</v>
      </c>
      <c r="AH348" s="71">
        <v>0</v>
      </c>
      <c r="AJ348" s="70">
        <v>346</v>
      </c>
      <c r="AK348" s="70" t="s">
        <v>424</v>
      </c>
      <c r="AL348" s="71">
        <v>0</v>
      </c>
      <c r="AM348" s="71">
        <v>0</v>
      </c>
      <c r="AN348" s="71">
        <v>0</v>
      </c>
      <c r="AO348" s="71">
        <v>0</v>
      </c>
      <c r="AQ348" s="70">
        <v>346</v>
      </c>
      <c r="AR348" s="70" t="s">
        <v>424</v>
      </c>
      <c r="AS348" s="71">
        <v>0</v>
      </c>
      <c r="AT348" s="71">
        <v>0</v>
      </c>
      <c r="AU348" s="71">
        <v>0</v>
      </c>
      <c r="AV348" s="71">
        <v>0</v>
      </c>
      <c r="AX348" s="70">
        <v>346</v>
      </c>
      <c r="AY348" s="70" t="s">
        <v>424</v>
      </c>
      <c r="AZ348" s="71">
        <v>0</v>
      </c>
      <c r="BA348" s="71">
        <v>0</v>
      </c>
      <c r="BB348" s="71">
        <v>0</v>
      </c>
      <c r="BC348" s="71">
        <v>0</v>
      </c>
      <c r="BE348" s="70">
        <v>346</v>
      </c>
      <c r="BF348" s="70" t="s">
        <v>424</v>
      </c>
      <c r="BG348" s="71">
        <v>0</v>
      </c>
      <c r="BH348" s="71">
        <v>0</v>
      </c>
      <c r="BI348" s="71">
        <v>0</v>
      </c>
      <c r="BJ348" s="71">
        <v>0</v>
      </c>
      <c r="BL348" s="70">
        <v>346</v>
      </c>
      <c r="BM348" s="70" t="s">
        <v>424</v>
      </c>
      <c r="BN348" s="71">
        <v>0</v>
      </c>
      <c r="BO348" s="71">
        <v>0</v>
      </c>
      <c r="BP348" s="71">
        <v>0</v>
      </c>
      <c r="BQ348" s="71">
        <v>0</v>
      </c>
      <c r="BS348" s="70">
        <v>346</v>
      </c>
      <c r="BT348" s="70" t="s">
        <v>424</v>
      </c>
      <c r="BU348" s="71">
        <v>0</v>
      </c>
      <c r="BV348" s="71">
        <v>0</v>
      </c>
      <c r="BW348" s="71">
        <v>0</v>
      </c>
      <c r="BX348" s="71">
        <v>0</v>
      </c>
      <c r="BZ348" s="70">
        <v>346</v>
      </c>
      <c r="CA348" s="70" t="s">
        <v>424</v>
      </c>
      <c r="CB348" s="71">
        <v>0</v>
      </c>
      <c r="CC348" s="71">
        <v>0</v>
      </c>
      <c r="CD348" s="71">
        <v>0</v>
      </c>
      <c r="CE348" s="71">
        <v>0</v>
      </c>
      <c r="CG348" s="70">
        <v>346</v>
      </c>
      <c r="CH348" s="70" t="s">
        <v>424</v>
      </c>
      <c r="CI348" s="71">
        <v>0</v>
      </c>
      <c r="CJ348" s="71">
        <v>0</v>
      </c>
      <c r="CK348" s="71">
        <v>0</v>
      </c>
      <c r="CL348" s="71">
        <v>0</v>
      </c>
      <c r="CN348" s="70">
        <v>346</v>
      </c>
      <c r="CO348" s="70" t="s">
        <v>424</v>
      </c>
      <c r="CP348" s="71">
        <v>0</v>
      </c>
      <c r="CQ348" s="71">
        <v>0</v>
      </c>
      <c r="CR348" s="71">
        <v>0</v>
      </c>
      <c r="CS348" s="71">
        <v>0</v>
      </c>
      <c r="CU348" s="70">
        <v>346</v>
      </c>
      <c r="CV348" s="70" t="s">
        <v>424</v>
      </c>
      <c r="CW348" s="71">
        <v>0</v>
      </c>
      <c r="CX348" s="71">
        <v>0</v>
      </c>
      <c r="CY348" s="71">
        <v>0</v>
      </c>
      <c r="CZ348" s="71">
        <v>0</v>
      </c>
      <c r="DB348" s="70">
        <v>346</v>
      </c>
      <c r="DC348" s="70" t="s">
        <v>424</v>
      </c>
      <c r="DD348" s="71">
        <v>0</v>
      </c>
      <c r="DE348" s="71">
        <v>0</v>
      </c>
      <c r="DF348" s="71">
        <v>0</v>
      </c>
      <c r="DG348" s="71">
        <v>0</v>
      </c>
      <c r="DI348" s="70">
        <v>346</v>
      </c>
      <c r="DJ348" s="70" t="s">
        <v>424</v>
      </c>
      <c r="DK348" s="71">
        <v>0</v>
      </c>
      <c r="DL348" s="71">
        <v>0</v>
      </c>
      <c r="DM348" s="71">
        <v>0</v>
      </c>
      <c r="DN348" s="71">
        <v>0</v>
      </c>
      <c r="DP348" s="70">
        <v>346</v>
      </c>
      <c r="DQ348" s="70" t="s">
        <v>424</v>
      </c>
      <c r="DR348" s="71">
        <v>0</v>
      </c>
      <c r="DS348" s="71">
        <v>0</v>
      </c>
      <c r="DT348" s="71">
        <v>0</v>
      </c>
      <c r="DU348" s="71">
        <v>0</v>
      </c>
      <c r="DW348" s="70">
        <v>346</v>
      </c>
      <c r="DX348" s="70" t="s">
        <v>424</v>
      </c>
      <c r="DY348" s="71">
        <v>0</v>
      </c>
      <c r="DZ348" s="71">
        <v>0</v>
      </c>
      <c r="EA348" s="71">
        <v>0</v>
      </c>
      <c r="EB348" s="71">
        <v>0</v>
      </c>
    </row>
    <row r="349" spans="1:132" x14ac:dyDescent="0.35">
      <c r="A349" s="70">
        <v>347</v>
      </c>
      <c r="B349" s="70" t="s">
        <v>425</v>
      </c>
      <c r="C349" s="71">
        <v>0</v>
      </c>
      <c r="D349" s="71">
        <v>3.6162536881582601E-2</v>
      </c>
      <c r="E349" s="71">
        <v>0.61700104597277805</v>
      </c>
      <c r="F349" s="71">
        <v>0.65316358285436105</v>
      </c>
      <c r="H349" s="70">
        <v>347</v>
      </c>
      <c r="I349" s="70" t="s">
        <v>425</v>
      </c>
      <c r="J349" s="75">
        <v>0</v>
      </c>
      <c r="K349" s="71">
        <v>1.0389060201942</v>
      </c>
      <c r="L349" s="71">
        <v>11.0816061591044</v>
      </c>
      <c r="M349" s="71">
        <v>12.1205121792987</v>
      </c>
      <c r="O349" s="70">
        <v>347</v>
      </c>
      <c r="P349" s="70" t="s">
        <v>425</v>
      </c>
      <c r="Q349" s="75">
        <v>0</v>
      </c>
      <c r="R349" s="71">
        <v>2.2117555803671798</v>
      </c>
      <c r="S349" s="71">
        <v>20.656821800835399</v>
      </c>
      <c r="T349" s="71">
        <v>22.868577381202599</v>
      </c>
      <c r="V349" s="70">
        <v>347</v>
      </c>
      <c r="W349" s="70" t="s">
        <v>425</v>
      </c>
      <c r="X349" s="71">
        <v>0</v>
      </c>
      <c r="Y349" s="71">
        <v>0.84324458156714299</v>
      </c>
      <c r="Z349" s="71">
        <v>7.0738078811197003</v>
      </c>
      <c r="AA349" s="71">
        <v>7.9170524626868497</v>
      </c>
      <c r="AC349" s="70">
        <v>347</v>
      </c>
      <c r="AD349" s="70" t="s">
        <v>425</v>
      </c>
      <c r="AE349" s="71">
        <v>0</v>
      </c>
      <c r="AF349" s="71">
        <v>0.51494448851982499</v>
      </c>
      <c r="AG349" s="71">
        <v>3.7677386543841198</v>
      </c>
      <c r="AH349" s="71">
        <v>4.2826831429039398</v>
      </c>
      <c r="AJ349" s="70">
        <v>347</v>
      </c>
      <c r="AK349" s="70" t="s">
        <v>425</v>
      </c>
      <c r="AL349" s="71">
        <v>0</v>
      </c>
      <c r="AM349" s="71">
        <v>3.89465261227602E-3</v>
      </c>
      <c r="AN349" s="71">
        <v>6.7686150874247605E-2</v>
      </c>
      <c r="AO349" s="71">
        <v>7.1580803486523598E-2</v>
      </c>
      <c r="AQ349" s="70">
        <v>347</v>
      </c>
      <c r="AR349" s="70" t="s">
        <v>425</v>
      </c>
      <c r="AS349" s="71">
        <v>0</v>
      </c>
      <c r="AT349" s="71">
        <v>1.15042198673743E-2</v>
      </c>
      <c r="AU349" s="71">
        <v>0.110617753759708</v>
      </c>
      <c r="AV349" s="71">
        <v>0.12212197362708201</v>
      </c>
      <c r="AX349" s="70">
        <v>347</v>
      </c>
      <c r="AY349" s="70" t="s">
        <v>425</v>
      </c>
      <c r="AZ349" s="71">
        <v>0</v>
      </c>
      <c r="BA349" s="71">
        <v>3.89465261227602E-3</v>
      </c>
      <c r="BB349" s="71">
        <v>6.7686150874247605E-2</v>
      </c>
      <c r="BC349" s="71">
        <v>7.1580803486523598E-2</v>
      </c>
      <c r="BE349" s="70">
        <v>347</v>
      </c>
      <c r="BF349" s="70" t="s">
        <v>425</v>
      </c>
      <c r="BG349" s="71">
        <v>0</v>
      </c>
      <c r="BH349" s="71">
        <v>1.15042198673743E-2</v>
      </c>
      <c r="BI349" s="71">
        <v>0.110617753759708</v>
      </c>
      <c r="BJ349" s="71">
        <v>0.12212197362708201</v>
      </c>
      <c r="BL349" s="70">
        <v>347</v>
      </c>
      <c r="BM349" s="70" t="s">
        <v>425</v>
      </c>
      <c r="BN349" s="71">
        <v>0</v>
      </c>
      <c r="BO349" s="71">
        <v>7.9307596091091198E-3</v>
      </c>
      <c r="BP349" s="71">
        <v>0.13783067320498299</v>
      </c>
      <c r="BQ349" s="71">
        <v>0.14576143281409201</v>
      </c>
      <c r="BS349" s="70">
        <v>347</v>
      </c>
      <c r="BT349" s="70" t="s">
        <v>425</v>
      </c>
      <c r="BU349" s="71">
        <v>0</v>
      </c>
      <c r="BV349" s="71">
        <v>1.8606225830594101E-2</v>
      </c>
      <c r="BW349" s="71">
        <v>0.178848056543532</v>
      </c>
      <c r="BX349" s="71">
        <v>0.19745428237412699</v>
      </c>
      <c r="BZ349" s="70">
        <v>347</v>
      </c>
      <c r="CA349" s="70" t="s">
        <v>425</v>
      </c>
      <c r="CB349" s="71">
        <v>0</v>
      </c>
      <c r="CC349" s="71">
        <v>2.99671344697999E-2</v>
      </c>
      <c r="CD349" s="71">
        <v>0.27595778570776602</v>
      </c>
      <c r="CE349" s="71">
        <v>0.30592492017756601</v>
      </c>
      <c r="CG349" s="70">
        <v>347</v>
      </c>
      <c r="CH349" s="70" t="s">
        <v>425</v>
      </c>
      <c r="CI349" s="71">
        <v>0</v>
      </c>
      <c r="CJ349" s="71">
        <v>3.4299322989874897E-2</v>
      </c>
      <c r="CK349" s="71">
        <v>0.56639104340651802</v>
      </c>
      <c r="CL349" s="71">
        <v>0.60069036639639295</v>
      </c>
      <c r="CN349" s="70">
        <v>347</v>
      </c>
      <c r="CO349" s="70" t="s">
        <v>425</v>
      </c>
      <c r="CP349" s="71">
        <v>0</v>
      </c>
      <c r="CQ349" s="71">
        <v>3.2850650142878502E-3</v>
      </c>
      <c r="CR349" s="71">
        <v>5.7091974130872997E-2</v>
      </c>
      <c r="CS349" s="71">
        <v>6.0377039145160898E-2</v>
      </c>
      <c r="CU349" s="70">
        <v>347</v>
      </c>
      <c r="CV349" s="70" t="s">
        <v>425</v>
      </c>
      <c r="CW349" s="71">
        <v>0</v>
      </c>
      <c r="CX349" s="71">
        <v>9.3972227543197406E-3</v>
      </c>
      <c r="CY349" s="71">
        <v>9.4763562681607197E-2</v>
      </c>
      <c r="CZ349" s="71">
        <v>0.10416078543592699</v>
      </c>
      <c r="DB349" s="70">
        <v>347</v>
      </c>
      <c r="DC349" s="70" t="s">
        <v>425</v>
      </c>
      <c r="DD349" s="71">
        <v>0</v>
      </c>
      <c r="DE349" s="71">
        <v>1.4027139171674301E-2</v>
      </c>
      <c r="DF349" s="71">
        <v>0.26174586322396598</v>
      </c>
      <c r="DG349" s="71">
        <v>0.27577300239564101</v>
      </c>
      <c r="DI349" s="70">
        <v>347</v>
      </c>
      <c r="DJ349" s="70" t="s">
        <v>425</v>
      </c>
      <c r="DK349" s="71">
        <v>0</v>
      </c>
      <c r="DL349" s="71">
        <v>3.5300412707362498E-2</v>
      </c>
      <c r="DM349" s="71">
        <v>0.34590757597149002</v>
      </c>
      <c r="DN349" s="71">
        <v>0.38120798867885197</v>
      </c>
      <c r="DP349" s="70">
        <v>347</v>
      </c>
      <c r="DQ349" s="70" t="s">
        <v>425</v>
      </c>
      <c r="DR349" s="71">
        <v>0</v>
      </c>
      <c r="DS349" s="71">
        <v>8.9516385588779192E-3</v>
      </c>
      <c r="DT349" s="71">
        <v>0.15557278617305401</v>
      </c>
      <c r="DU349" s="71">
        <v>0.16452442473193199</v>
      </c>
      <c r="DW349" s="70">
        <v>347</v>
      </c>
      <c r="DX349" s="70" t="s">
        <v>425</v>
      </c>
      <c r="DY349" s="71">
        <v>0</v>
      </c>
      <c r="DZ349" s="71">
        <v>3.3386199023662598E-2</v>
      </c>
      <c r="EA349" s="71">
        <v>0.27126276699978302</v>
      </c>
      <c r="EB349" s="71">
        <v>0.30464896602344599</v>
      </c>
    </row>
    <row r="350" spans="1:132" x14ac:dyDescent="0.35">
      <c r="A350" s="70">
        <v>348</v>
      </c>
      <c r="B350" s="70" t="s">
        <v>426</v>
      </c>
      <c r="C350" s="71">
        <v>0</v>
      </c>
      <c r="D350" s="71">
        <v>0</v>
      </c>
      <c r="E350" s="71">
        <v>0</v>
      </c>
      <c r="F350" s="71">
        <v>0</v>
      </c>
      <c r="H350" s="70">
        <v>348</v>
      </c>
      <c r="I350" s="70" t="s">
        <v>426</v>
      </c>
      <c r="J350" s="75">
        <v>0</v>
      </c>
      <c r="K350" s="71">
        <v>0</v>
      </c>
      <c r="L350" s="71">
        <v>0</v>
      </c>
      <c r="M350" s="71">
        <v>0</v>
      </c>
      <c r="O350" s="70">
        <v>348</v>
      </c>
      <c r="P350" s="70" t="s">
        <v>426</v>
      </c>
      <c r="Q350" s="75">
        <v>0</v>
      </c>
      <c r="R350" s="71">
        <v>0</v>
      </c>
      <c r="S350" s="71">
        <v>0</v>
      </c>
      <c r="T350" s="71">
        <v>0</v>
      </c>
      <c r="V350" s="70">
        <v>348</v>
      </c>
      <c r="W350" s="70" t="s">
        <v>426</v>
      </c>
      <c r="X350" s="71">
        <v>0</v>
      </c>
      <c r="Y350" s="71">
        <v>0</v>
      </c>
      <c r="Z350" s="71">
        <v>0</v>
      </c>
      <c r="AA350" s="71">
        <v>0</v>
      </c>
      <c r="AC350" s="70">
        <v>348</v>
      </c>
      <c r="AD350" s="70" t="s">
        <v>426</v>
      </c>
      <c r="AE350" s="71">
        <v>0</v>
      </c>
      <c r="AF350" s="71">
        <v>0</v>
      </c>
      <c r="AG350" s="71">
        <v>0</v>
      </c>
      <c r="AH350" s="71">
        <v>0</v>
      </c>
      <c r="AJ350" s="70">
        <v>348</v>
      </c>
      <c r="AK350" s="70" t="s">
        <v>426</v>
      </c>
      <c r="AL350" s="71">
        <v>0</v>
      </c>
      <c r="AM350" s="71">
        <v>0</v>
      </c>
      <c r="AN350" s="71">
        <v>0</v>
      </c>
      <c r="AO350" s="71">
        <v>0</v>
      </c>
      <c r="AQ350" s="70">
        <v>348</v>
      </c>
      <c r="AR350" s="70" t="s">
        <v>426</v>
      </c>
      <c r="AS350" s="71">
        <v>0</v>
      </c>
      <c r="AT350" s="71">
        <v>0</v>
      </c>
      <c r="AU350" s="71">
        <v>0</v>
      </c>
      <c r="AV350" s="71">
        <v>0</v>
      </c>
      <c r="AX350" s="70">
        <v>348</v>
      </c>
      <c r="AY350" s="70" t="s">
        <v>426</v>
      </c>
      <c r="AZ350" s="71">
        <v>0</v>
      </c>
      <c r="BA350" s="71">
        <v>0</v>
      </c>
      <c r="BB350" s="71">
        <v>0</v>
      </c>
      <c r="BC350" s="71">
        <v>0</v>
      </c>
      <c r="BE350" s="70">
        <v>348</v>
      </c>
      <c r="BF350" s="70" t="s">
        <v>426</v>
      </c>
      <c r="BG350" s="71">
        <v>0</v>
      </c>
      <c r="BH350" s="71">
        <v>0</v>
      </c>
      <c r="BI350" s="71">
        <v>0</v>
      </c>
      <c r="BJ350" s="71">
        <v>0</v>
      </c>
      <c r="BL350" s="70">
        <v>348</v>
      </c>
      <c r="BM350" s="70" t="s">
        <v>426</v>
      </c>
      <c r="BN350" s="71">
        <v>0</v>
      </c>
      <c r="BO350" s="71">
        <v>0</v>
      </c>
      <c r="BP350" s="71">
        <v>0</v>
      </c>
      <c r="BQ350" s="71">
        <v>0</v>
      </c>
      <c r="BS350" s="70">
        <v>348</v>
      </c>
      <c r="BT350" s="70" t="s">
        <v>426</v>
      </c>
      <c r="BU350" s="71">
        <v>0</v>
      </c>
      <c r="BV350" s="71">
        <v>0</v>
      </c>
      <c r="BW350" s="71">
        <v>0</v>
      </c>
      <c r="BX350" s="71">
        <v>0</v>
      </c>
      <c r="BZ350" s="70">
        <v>348</v>
      </c>
      <c r="CA350" s="70" t="s">
        <v>426</v>
      </c>
      <c r="CB350" s="71">
        <v>0</v>
      </c>
      <c r="CC350" s="71">
        <v>0</v>
      </c>
      <c r="CD350" s="71">
        <v>0</v>
      </c>
      <c r="CE350" s="71">
        <v>0</v>
      </c>
      <c r="CG350" s="70">
        <v>348</v>
      </c>
      <c r="CH350" s="70" t="s">
        <v>426</v>
      </c>
      <c r="CI350" s="71">
        <v>0</v>
      </c>
      <c r="CJ350" s="71">
        <v>0</v>
      </c>
      <c r="CK350" s="71">
        <v>0</v>
      </c>
      <c r="CL350" s="71">
        <v>0</v>
      </c>
      <c r="CN350" s="70">
        <v>348</v>
      </c>
      <c r="CO350" s="70" t="s">
        <v>426</v>
      </c>
      <c r="CP350" s="71">
        <v>0</v>
      </c>
      <c r="CQ350" s="71">
        <v>0</v>
      </c>
      <c r="CR350" s="71">
        <v>0</v>
      </c>
      <c r="CS350" s="71">
        <v>0</v>
      </c>
      <c r="CU350" s="70">
        <v>348</v>
      </c>
      <c r="CV350" s="70" t="s">
        <v>426</v>
      </c>
      <c r="CW350" s="71">
        <v>0</v>
      </c>
      <c r="CX350" s="71">
        <v>0</v>
      </c>
      <c r="CY350" s="71">
        <v>0</v>
      </c>
      <c r="CZ350" s="71">
        <v>0</v>
      </c>
      <c r="DB350" s="70">
        <v>348</v>
      </c>
      <c r="DC350" s="70" t="s">
        <v>426</v>
      </c>
      <c r="DD350" s="71">
        <v>0</v>
      </c>
      <c r="DE350" s="71">
        <v>0</v>
      </c>
      <c r="DF350" s="71">
        <v>0</v>
      </c>
      <c r="DG350" s="71">
        <v>0</v>
      </c>
      <c r="DI350" s="70">
        <v>348</v>
      </c>
      <c r="DJ350" s="70" t="s">
        <v>426</v>
      </c>
      <c r="DK350" s="71">
        <v>0</v>
      </c>
      <c r="DL350" s="71">
        <v>0</v>
      </c>
      <c r="DM350" s="71">
        <v>0</v>
      </c>
      <c r="DN350" s="71">
        <v>0</v>
      </c>
      <c r="DP350" s="70">
        <v>348</v>
      </c>
      <c r="DQ350" s="70" t="s">
        <v>426</v>
      </c>
      <c r="DR350" s="71">
        <v>0</v>
      </c>
      <c r="DS350" s="71">
        <v>0</v>
      </c>
      <c r="DT350" s="71">
        <v>0</v>
      </c>
      <c r="DU350" s="71">
        <v>0</v>
      </c>
      <c r="DW350" s="70">
        <v>348</v>
      </c>
      <c r="DX350" s="70" t="s">
        <v>426</v>
      </c>
      <c r="DY350" s="71">
        <v>0</v>
      </c>
      <c r="DZ350" s="71">
        <v>0</v>
      </c>
      <c r="EA350" s="71">
        <v>0</v>
      </c>
      <c r="EB350" s="71">
        <v>0</v>
      </c>
    </row>
    <row r="351" spans="1:132" x14ac:dyDescent="0.35">
      <c r="A351" s="70">
        <v>349</v>
      </c>
      <c r="B351" s="70" t="s">
        <v>427</v>
      </c>
      <c r="C351" s="71">
        <v>0</v>
      </c>
      <c r="D351" s="71">
        <v>0</v>
      </c>
      <c r="E351" s="71">
        <v>0</v>
      </c>
      <c r="F351" s="71">
        <v>0</v>
      </c>
      <c r="H351" s="70">
        <v>349</v>
      </c>
      <c r="I351" s="70" t="s">
        <v>427</v>
      </c>
      <c r="J351" s="75">
        <v>0</v>
      </c>
      <c r="K351" s="71">
        <v>0</v>
      </c>
      <c r="L351" s="71">
        <v>0</v>
      </c>
      <c r="M351" s="71">
        <v>0</v>
      </c>
      <c r="O351" s="70">
        <v>349</v>
      </c>
      <c r="P351" s="70" t="s">
        <v>427</v>
      </c>
      <c r="Q351" s="75">
        <v>0</v>
      </c>
      <c r="R351" s="71">
        <v>0</v>
      </c>
      <c r="S351" s="71">
        <v>0</v>
      </c>
      <c r="T351" s="71">
        <v>0</v>
      </c>
      <c r="V351" s="70">
        <v>349</v>
      </c>
      <c r="W351" s="70" t="s">
        <v>427</v>
      </c>
      <c r="X351" s="71">
        <v>0</v>
      </c>
      <c r="Y351" s="71">
        <v>0</v>
      </c>
      <c r="Z351" s="71">
        <v>0</v>
      </c>
      <c r="AA351" s="71">
        <v>0</v>
      </c>
      <c r="AC351" s="70">
        <v>349</v>
      </c>
      <c r="AD351" s="70" t="s">
        <v>427</v>
      </c>
      <c r="AE351" s="71">
        <v>0</v>
      </c>
      <c r="AF351" s="71">
        <v>0</v>
      </c>
      <c r="AG351" s="71">
        <v>0</v>
      </c>
      <c r="AH351" s="71">
        <v>0</v>
      </c>
      <c r="AJ351" s="70">
        <v>349</v>
      </c>
      <c r="AK351" s="70" t="s">
        <v>427</v>
      </c>
      <c r="AL351" s="71">
        <v>0</v>
      </c>
      <c r="AM351" s="71">
        <v>0</v>
      </c>
      <c r="AN351" s="71">
        <v>0</v>
      </c>
      <c r="AO351" s="71">
        <v>0</v>
      </c>
      <c r="AQ351" s="70">
        <v>349</v>
      </c>
      <c r="AR351" s="70" t="s">
        <v>427</v>
      </c>
      <c r="AS351" s="71">
        <v>0</v>
      </c>
      <c r="AT351" s="71">
        <v>0</v>
      </c>
      <c r="AU351" s="71">
        <v>0</v>
      </c>
      <c r="AV351" s="71">
        <v>0</v>
      </c>
      <c r="AX351" s="70">
        <v>349</v>
      </c>
      <c r="AY351" s="70" t="s">
        <v>427</v>
      </c>
      <c r="AZ351" s="71">
        <v>0</v>
      </c>
      <c r="BA351" s="71">
        <v>0</v>
      </c>
      <c r="BB351" s="71">
        <v>0</v>
      </c>
      <c r="BC351" s="71">
        <v>0</v>
      </c>
      <c r="BE351" s="70">
        <v>349</v>
      </c>
      <c r="BF351" s="70" t="s">
        <v>427</v>
      </c>
      <c r="BG351" s="71">
        <v>0</v>
      </c>
      <c r="BH351" s="71">
        <v>0</v>
      </c>
      <c r="BI351" s="71">
        <v>0</v>
      </c>
      <c r="BJ351" s="71">
        <v>0</v>
      </c>
      <c r="BL351" s="70">
        <v>349</v>
      </c>
      <c r="BM351" s="70" t="s">
        <v>427</v>
      </c>
      <c r="BN351" s="71">
        <v>0</v>
      </c>
      <c r="BO351" s="71">
        <v>0</v>
      </c>
      <c r="BP351" s="71">
        <v>0</v>
      </c>
      <c r="BQ351" s="71">
        <v>0</v>
      </c>
      <c r="BS351" s="70">
        <v>349</v>
      </c>
      <c r="BT351" s="70" t="s">
        <v>427</v>
      </c>
      <c r="BU351" s="71">
        <v>0</v>
      </c>
      <c r="BV351" s="71">
        <v>0</v>
      </c>
      <c r="BW351" s="71">
        <v>0</v>
      </c>
      <c r="BX351" s="71">
        <v>0</v>
      </c>
      <c r="BZ351" s="70">
        <v>349</v>
      </c>
      <c r="CA351" s="70" t="s">
        <v>427</v>
      </c>
      <c r="CB351" s="71">
        <v>0</v>
      </c>
      <c r="CC351" s="71">
        <v>0</v>
      </c>
      <c r="CD351" s="71">
        <v>0</v>
      </c>
      <c r="CE351" s="71">
        <v>0</v>
      </c>
      <c r="CG351" s="70">
        <v>349</v>
      </c>
      <c r="CH351" s="70" t="s">
        <v>427</v>
      </c>
      <c r="CI351" s="71">
        <v>0</v>
      </c>
      <c r="CJ351" s="71">
        <v>0</v>
      </c>
      <c r="CK351" s="71">
        <v>0</v>
      </c>
      <c r="CL351" s="71">
        <v>0</v>
      </c>
      <c r="CN351" s="70">
        <v>349</v>
      </c>
      <c r="CO351" s="70" t="s">
        <v>427</v>
      </c>
      <c r="CP351" s="71">
        <v>0</v>
      </c>
      <c r="CQ351" s="71">
        <v>0</v>
      </c>
      <c r="CR351" s="71">
        <v>0</v>
      </c>
      <c r="CS351" s="71">
        <v>0</v>
      </c>
      <c r="CU351" s="70">
        <v>349</v>
      </c>
      <c r="CV351" s="70" t="s">
        <v>427</v>
      </c>
      <c r="CW351" s="71">
        <v>0</v>
      </c>
      <c r="CX351" s="71">
        <v>0</v>
      </c>
      <c r="CY351" s="71">
        <v>0</v>
      </c>
      <c r="CZ351" s="71">
        <v>0</v>
      </c>
      <c r="DB351" s="70">
        <v>349</v>
      </c>
      <c r="DC351" s="70" t="s">
        <v>427</v>
      </c>
      <c r="DD351" s="71">
        <v>0</v>
      </c>
      <c r="DE351" s="71">
        <v>0</v>
      </c>
      <c r="DF351" s="71">
        <v>0</v>
      </c>
      <c r="DG351" s="71">
        <v>0</v>
      </c>
      <c r="DI351" s="70">
        <v>349</v>
      </c>
      <c r="DJ351" s="70" t="s">
        <v>427</v>
      </c>
      <c r="DK351" s="71">
        <v>0</v>
      </c>
      <c r="DL351" s="71">
        <v>0</v>
      </c>
      <c r="DM351" s="71">
        <v>0</v>
      </c>
      <c r="DN351" s="71">
        <v>0</v>
      </c>
      <c r="DP351" s="70">
        <v>349</v>
      </c>
      <c r="DQ351" s="70" t="s">
        <v>427</v>
      </c>
      <c r="DR351" s="71">
        <v>0</v>
      </c>
      <c r="DS351" s="71">
        <v>0</v>
      </c>
      <c r="DT351" s="71">
        <v>0</v>
      </c>
      <c r="DU351" s="71">
        <v>0</v>
      </c>
      <c r="DW351" s="70">
        <v>349</v>
      </c>
      <c r="DX351" s="70" t="s">
        <v>427</v>
      </c>
      <c r="DY351" s="71">
        <v>0</v>
      </c>
      <c r="DZ351" s="71">
        <v>0</v>
      </c>
      <c r="EA351" s="71">
        <v>0</v>
      </c>
      <c r="EB351" s="71">
        <v>0</v>
      </c>
    </row>
    <row r="352" spans="1:132" x14ac:dyDescent="0.35">
      <c r="A352" s="70">
        <v>350</v>
      </c>
      <c r="B352" s="70" t="s">
        <v>428</v>
      </c>
      <c r="C352" s="71">
        <v>0</v>
      </c>
      <c r="D352" s="71">
        <v>0</v>
      </c>
      <c r="E352" s="71">
        <v>0</v>
      </c>
      <c r="F352" s="71">
        <v>0</v>
      </c>
      <c r="H352" s="70">
        <v>350</v>
      </c>
      <c r="I352" s="70" t="s">
        <v>428</v>
      </c>
      <c r="J352" s="75">
        <v>0</v>
      </c>
      <c r="K352" s="71">
        <v>0</v>
      </c>
      <c r="L352" s="71">
        <v>0</v>
      </c>
      <c r="M352" s="71">
        <v>0</v>
      </c>
      <c r="O352" s="70">
        <v>350</v>
      </c>
      <c r="P352" s="70" t="s">
        <v>428</v>
      </c>
      <c r="Q352" s="75">
        <v>0</v>
      </c>
      <c r="R352" s="71">
        <v>0</v>
      </c>
      <c r="S352" s="71">
        <v>0</v>
      </c>
      <c r="T352" s="71">
        <v>0</v>
      </c>
      <c r="V352" s="70">
        <v>350</v>
      </c>
      <c r="W352" s="70" t="s">
        <v>428</v>
      </c>
      <c r="X352" s="71">
        <v>0</v>
      </c>
      <c r="Y352" s="71">
        <v>0</v>
      </c>
      <c r="Z352" s="71">
        <v>0</v>
      </c>
      <c r="AA352" s="71">
        <v>0</v>
      </c>
      <c r="AC352" s="70">
        <v>350</v>
      </c>
      <c r="AD352" s="70" t="s">
        <v>428</v>
      </c>
      <c r="AE352" s="71">
        <v>0</v>
      </c>
      <c r="AF352" s="71">
        <v>0</v>
      </c>
      <c r="AG352" s="71">
        <v>0</v>
      </c>
      <c r="AH352" s="71">
        <v>0</v>
      </c>
      <c r="AJ352" s="70">
        <v>350</v>
      </c>
      <c r="AK352" s="70" t="s">
        <v>428</v>
      </c>
      <c r="AL352" s="71">
        <v>0</v>
      </c>
      <c r="AM352" s="71">
        <v>0</v>
      </c>
      <c r="AN352" s="71">
        <v>0</v>
      </c>
      <c r="AO352" s="71">
        <v>0</v>
      </c>
      <c r="AQ352" s="70">
        <v>350</v>
      </c>
      <c r="AR352" s="70" t="s">
        <v>428</v>
      </c>
      <c r="AS352" s="71">
        <v>0</v>
      </c>
      <c r="AT352" s="71">
        <v>0</v>
      </c>
      <c r="AU352" s="71">
        <v>0</v>
      </c>
      <c r="AV352" s="71">
        <v>0</v>
      </c>
      <c r="AX352" s="70">
        <v>350</v>
      </c>
      <c r="AY352" s="70" t="s">
        <v>428</v>
      </c>
      <c r="AZ352" s="71">
        <v>0</v>
      </c>
      <c r="BA352" s="71">
        <v>0</v>
      </c>
      <c r="BB352" s="71">
        <v>0</v>
      </c>
      <c r="BC352" s="71">
        <v>0</v>
      </c>
      <c r="BE352" s="70">
        <v>350</v>
      </c>
      <c r="BF352" s="70" t="s">
        <v>428</v>
      </c>
      <c r="BG352" s="71">
        <v>0</v>
      </c>
      <c r="BH352" s="71">
        <v>0</v>
      </c>
      <c r="BI352" s="71">
        <v>0</v>
      </c>
      <c r="BJ352" s="71">
        <v>0</v>
      </c>
      <c r="BL352" s="70">
        <v>350</v>
      </c>
      <c r="BM352" s="70" t="s">
        <v>428</v>
      </c>
      <c r="BN352" s="71">
        <v>0</v>
      </c>
      <c r="BO352" s="71">
        <v>0</v>
      </c>
      <c r="BP352" s="71">
        <v>0</v>
      </c>
      <c r="BQ352" s="71">
        <v>0</v>
      </c>
      <c r="BS352" s="70">
        <v>350</v>
      </c>
      <c r="BT352" s="70" t="s">
        <v>428</v>
      </c>
      <c r="BU352" s="71">
        <v>0</v>
      </c>
      <c r="BV352" s="71">
        <v>0</v>
      </c>
      <c r="BW352" s="71">
        <v>0</v>
      </c>
      <c r="BX352" s="71">
        <v>0</v>
      </c>
      <c r="BZ352" s="70">
        <v>350</v>
      </c>
      <c r="CA352" s="70" t="s">
        <v>428</v>
      </c>
      <c r="CB352" s="71">
        <v>0</v>
      </c>
      <c r="CC352" s="71">
        <v>0</v>
      </c>
      <c r="CD352" s="71">
        <v>0</v>
      </c>
      <c r="CE352" s="71">
        <v>0</v>
      </c>
      <c r="CG352" s="70">
        <v>350</v>
      </c>
      <c r="CH352" s="70" t="s">
        <v>428</v>
      </c>
      <c r="CI352" s="71">
        <v>0</v>
      </c>
      <c r="CJ352" s="71">
        <v>0</v>
      </c>
      <c r="CK352" s="71">
        <v>0</v>
      </c>
      <c r="CL352" s="71">
        <v>0</v>
      </c>
      <c r="CN352" s="70">
        <v>350</v>
      </c>
      <c r="CO352" s="70" t="s">
        <v>428</v>
      </c>
      <c r="CP352" s="71">
        <v>0</v>
      </c>
      <c r="CQ352" s="71">
        <v>0</v>
      </c>
      <c r="CR352" s="71">
        <v>0</v>
      </c>
      <c r="CS352" s="71">
        <v>0</v>
      </c>
      <c r="CU352" s="70">
        <v>350</v>
      </c>
      <c r="CV352" s="70" t="s">
        <v>428</v>
      </c>
      <c r="CW352" s="71">
        <v>0</v>
      </c>
      <c r="CX352" s="71">
        <v>0</v>
      </c>
      <c r="CY352" s="71">
        <v>0</v>
      </c>
      <c r="CZ352" s="71">
        <v>0</v>
      </c>
      <c r="DB352" s="70">
        <v>350</v>
      </c>
      <c r="DC352" s="70" t="s">
        <v>428</v>
      </c>
      <c r="DD352" s="71">
        <v>0</v>
      </c>
      <c r="DE352" s="71">
        <v>0</v>
      </c>
      <c r="DF352" s="71">
        <v>0</v>
      </c>
      <c r="DG352" s="71">
        <v>0</v>
      </c>
      <c r="DI352" s="70">
        <v>350</v>
      </c>
      <c r="DJ352" s="70" t="s">
        <v>428</v>
      </c>
      <c r="DK352" s="71">
        <v>0</v>
      </c>
      <c r="DL352" s="71">
        <v>0</v>
      </c>
      <c r="DM352" s="71">
        <v>0</v>
      </c>
      <c r="DN352" s="71">
        <v>0</v>
      </c>
      <c r="DP352" s="70">
        <v>350</v>
      </c>
      <c r="DQ352" s="70" t="s">
        <v>428</v>
      </c>
      <c r="DR352" s="71">
        <v>0</v>
      </c>
      <c r="DS352" s="71">
        <v>0</v>
      </c>
      <c r="DT352" s="71">
        <v>0</v>
      </c>
      <c r="DU352" s="71">
        <v>0</v>
      </c>
      <c r="DW352" s="70">
        <v>350</v>
      </c>
      <c r="DX352" s="70" t="s">
        <v>428</v>
      </c>
      <c r="DY352" s="71">
        <v>0</v>
      </c>
      <c r="DZ352" s="71">
        <v>0</v>
      </c>
      <c r="EA352" s="71">
        <v>0</v>
      </c>
      <c r="EB352" s="71">
        <v>0</v>
      </c>
    </row>
    <row r="353" spans="1:132" x14ac:dyDescent="0.35">
      <c r="A353" s="70">
        <v>351</v>
      </c>
      <c r="B353" s="70" t="s">
        <v>429</v>
      </c>
      <c r="C353" s="71">
        <v>0</v>
      </c>
      <c r="D353" s="71">
        <v>0</v>
      </c>
      <c r="E353" s="71">
        <v>0</v>
      </c>
      <c r="F353" s="71">
        <v>0</v>
      </c>
      <c r="H353" s="70">
        <v>351</v>
      </c>
      <c r="I353" s="70" t="s">
        <v>429</v>
      </c>
      <c r="J353" s="75">
        <v>0</v>
      </c>
      <c r="K353" s="71">
        <v>0</v>
      </c>
      <c r="L353" s="71">
        <v>0</v>
      </c>
      <c r="M353" s="71">
        <v>0</v>
      </c>
      <c r="O353" s="70">
        <v>351</v>
      </c>
      <c r="P353" s="70" t="s">
        <v>429</v>
      </c>
      <c r="Q353" s="75">
        <v>0</v>
      </c>
      <c r="R353" s="71">
        <v>0</v>
      </c>
      <c r="S353" s="71">
        <v>0</v>
      </c>
      <c r="T353" s="71">
        <v>0</v>
      </c>
      <c r="V353" s="70">
        <v>351</v>
      </c>
      <c r="W353" s="70" t="s">
        <v>429</v>
      </c>
      <c r="X353" s="71">
        <v>0</v>
      </c>
      <c r="Y353" s="71">
        <v>0</v>
      </c>
      <c r="Z353" s="71">
        <v>0</v>
      </c>
      <c r="AA353" s="71">
        <v>0</v>
      </c>
      <c r="AC353" s="70">
        <v>351</v>
      </c>
      <c r="AD353" s="70" t="s">
        <v>429</v>
      </c>
      <c r="AE353" s="71">
        <v>0</v>
      </c>
      <c r="AF353" s="71">
        <v>0</v>
      </c>
      <c r="AG353" s="71">
        <v>0</v>
      </c>
      <c r="AH353" s="71">
        <v>0</v>
      </c>
      <c r="AJ353" s="70">
        <v>351</v>
      </c>
      <c r="AK353" s="70" t="s">
        <v>429</v>
      </c>
      <c r="AL353" s="71">
        <v>0</v>
      </c>
      <c r="AM353" s="71">
        <v>0</v>
      </c>
      <c r="AN353" s="71">
        <v>0</v>
      </c>
      <c r="AO353" s="71">
        <v>0</v>
      </c>
      <c r="AQ353" s="70">
        <v>351</v>
      </c>
      <c r="AR353" s="70" t="s">
        <v>429</v>
      </c>
      <c r="AS353" s="71">
        <v>0</v>
      </c>
      <c r="AT353" s="71">
        <v>0</v>
      </c>
      <c r="AU353" s="71">
        <v>0</v>
      </c>
      <c r="AV353" s="71">
        <v>0</v>
      </c>
      <c r="AX353" s="70">
        <v>351</v>
      </c>
      <c r="AY353" s="70" t="s">
        <v>429</v>
      </c>
      <c r="AZ353" s="71">
        <v>0</v>
      </c>
      <c r="BA353" s="71">
        <v>0</v>
      </c>
      <c r="BB353" s="71">
        <v>0</v>
      </c>
      <c r="BC353" s="71">
        <v>0</v>
      </c>
      <c r="BE353" s="70">
        <v>351</v>
      </c>
      <c r="BF353" s="70" t="s">
        <v>429</v>
      </c>
      <c r="BG353" s="71">
        <v>0</v>
      </c>
      <c r="BH353" s="71">
        <v>0</v>
      </c>
      <c r="BI353" s="71">
        <v>0</v>
      </c>
      <c r="BJ353" s="71">
        <v>0</v>
      </c>
      <c r="BL353" s="70">
        <v>351</v>
      </c>
      <c r="BM353" s="70" t="s">
        <v>429</v>
      </c>
      <c r="BN353" s="71">
        <v>0</v>
      </c>
      <c r="BO353" s="71">
        <v>0</v>
      </c>
      <c r="BP353" s="71">
        <v>0</v>
      </c>
      <c r="BQ353" s="71">
        <v>0</v>
      </c>
      <c r="BS353" s="70">
        <v>351</v>
      </c>
      <c r="BT353" s="70" t="s">
        <v>429</v>
      </c>
      <c r="BU353" s="71">
        <v>0</v>
      </c>
      <c r="BV353" s="71">
        <v>0</v>
      </c>
      <c r="BW353" s="71">
        <v>0</v>
      </c>
      <c r="BX353" s="71">
        <v>0</v>
      </c>
      <c r="BZ353" s="70">
        <v>351</v>
      </c>
      <c r="CA353" s="70" t="s">
        <v>429</v>
      </c>
      <c r="CB353" s="71">
        <v>0</v>
      </c>
      <c r="CC353" s="71">
        <v>0</v>
      </c>
      <c r="CD353" s="71">
        <v>0</v>
      </c>
      <c r="CE353" s="71">
        <v>0</v>
      </c>
      <c r="CG353" s="70">
        <v>351</v>
      </c>
      <c r="CH353" s="70" t="s">
        <v>429</v>
      </c>
      <c r="CI353" s="71">
        <v>0</v>
      </c>
      <c r="CJ353" s="71">
        <v>0</v>
      </c>
      <c r="CK353" s="71">
        <v>0</v>
      </c>
      <c r="CL353" s="71">
        <v>0</v>
      </c>
      <c r="CN353" s="70">
        <v>351</v>
      </c>
      <c r="CO353" s="70" t="s">
        <v>429</v>
      </c>
      <c r="CP353" s="71">
        <v>0</v>
      </c>
      <c r="CQ353" s="71">
        <v>0</v>
      </c>
      <c r="CR353" s="71">
        <v>0</v>
      </c>
      <c r="CS353" s="71">
        <v>0</v>
      </c>
      <c r="CU353" s="70">
        <v>351</v>
      </c>
      <c r="CV353" s="70" t="s">
        <v>429</v>
      </c>
      <c r="CW353" s="71">
        <v>0</v>
      </c>
      <c r="CX353" s="71">
        <v>0</v>
      </c>
      <c r="CY353" s="71">
        <v>0</v>
      </c>
      <c r="CZ353" s="71">
        <v>0</v>
      </c>
      <c r="DB353" s="70">
        <v>351</v>
      </c>
      <c r="DC353" s="70" t="s">
        <v>429</v>
      </c>
      <c r="DD353" s="71">
        <v>0</v>
      </c>
      <c r="DE353" s="71">
        <v>0</v>
      </c>
      <c r="DF353" s="71">
        <v>0</v>
      </c>
      <c r="DG353" s="71">
        <v>0</v>
      </c>
      <c r="DI353" s="70">
        <v>351</v>
      </c>
      <c r="DJ353" s="70" t="s">
        <v>429</v>
      </c>
      <c r="DK353" s="71">
        <v>0</v>
      </c>
      <c r="DL353" s="71">
        <v>0</v>
      </c>
      <c r="DM353" s="71">
        <v>0</v>
      </c>
      <c r="DN353" s="71">
        <v>0</v>
      </c>
      <c r="DP353" s="70">
        <v>351</v>
      </c>
      <c r="DQ353" s="70" t="s">
        <v>429</v>
      </c>
      <c r="DR353" s="71">
        <v>0</v>
      </c>
      <c r="DS353" s="71">
        <v>0</v>
      </c>
      <c r="DT353" s="71">
        <v>0</v>
      </c>
      <c r="DU353" s="71">
        <v>0</v>
      </c>
      <c r="DW353" s="70">
        <v>351</v>
      </c>
      <c r="DX353" s="70" t="s">
        <v>429</v>
      </c>
      <c r="DY353" s="71">
        <v>0</v>
      </c>
      <c r="DZ353" s="71">
        <v>0</v>
      </c>
      <c r="EA353" s="71">
        <v>0</v>
      </c>
      <c r="EB353" s="71">
        <v>0</v>
      </c>
    </row>
    <row r="354" spans="1:132" x14ac:dyDescent="0.35">
      <c r="A354" s="70">
        <v>352</v>
      </c>
      <c r="B354" s="70" t="s">
        <v>430</v>
      </c>
      <c r="C354" s="71">
        <v>0</v>
      </c>
      <c r="D354" s="71">
        <v>0</v>
      </c>
      <c r="E354" s="71">
        <v>0</v>
      </c>
      <c r="F354" s="71">
        <v>0</v>
      </c>
      <c r="H354" s="70">
        <v>352</v>
      </c>
      <c r="I354" s="70" t="s">
        <v>430</v>
      </c>
      <c r="J354" s="75">
        <v>0</v>
      </c>
      <c r="K354" s="71">
        <v>0</v>
      </c>
      <c r="L354" s="71">
        <v>0</v>
      </c>
      <c r="M354" s="71">
        <v>0</v>
      </c>
      <c r="O354" s="70">
        <v>352</v>
      </c>
      <c r="P354" s="70" t="s">
        <v>430</v>
      </c>
      <c r="Q354" s="75">
        <v>0</v>
      </c>
      <c r="R354" s="71">
        <v>0</v>
      </c>
      <c r="S354" s="71">
        <v>0</v>
      </c>
      <c r="T354" s="71">
        <v>0</v>
      </c>
      <c r="V354" s="70">
        <v>352</v>
      </c>
      <c r="W354" s="70" t="s">
        <v>430</v>
      </c>
      <c r="X354" s="71">
        <v>0</v>
      </c>
      <c r="Y354" s="71">
        <v>0</v>
      </c>
      <c r="Z354" s="71">
        <v>0</v>
      </c>
      <c r="AA354" s="71">
        <v>0</v>
      </c>
      <c r="AC354" s="70">
        <v>352</v>
      </c>
      <c r="AD354" s="70" t="s">
        <v>430</v>
      </c>
      <c r="AE354" s="71">
        <v>0</v>
      </c>
      <c r="AF354" s="71">
        <v>0</v>
      </c>
      <c r="AG354" s="71">
        <v>0</v>
      </c>
      <c r="AH354" s="71">
        <v>0</v>
      </c>
      <c r="AJ354" s="70">
        <v>352</v>
      </c>
      <c r="AK354" s="70" t="s">
        <v>430</v>
      </c>
      <c r="AL354" s="71">
        <v>0</v>
      </c>
      <c r="AM354" s="71">
        <v>0</v>
      </c>
      <c r="AN354" s="71">
        <v>0</v>
      </c>
      <c r="AO354" s="71">
        <v>0</v>
      </c>
      <c r="AQ354" s="70">
        <v>352</v>
      </c>
      <c r="AR354" s="70" t="s">
        <v>430</v>
      </c>
      <c r="AS354" s="71">
        <v>0</v>
      </c>
      <c r="AT354" s="71">
        <v>0</v>
      </c>
      <c r="AU354" s="71">
        <v>0</v>
      </c>
      <c r="AV354" s="71">
        <v>0</v>
      </c>
      <c r="AX354" s="70">
        <v>352</v>
      </c>
      <c r="AY354" s="70" t="s">
        <v>430</v>
      </c>
      <c r="AZ354" s="71">
        <v>0</v>
      </c>
      <c r="BA354" s="71">
        <v>0</v>
      </c>
      <c r="BB354" s="71">
        <v>0</v>
      </c>
      <c r="BC354" s="71">
        <v>0</v>
      </c>
      <c r="BE354" s="70">
        <v>352</v>
      </c>
      <c r="BF354" s="70" t="s">
        <v>430</v>
      </c>
      <c r="BG354" s="71">
        <v>0</v>
      </c>
      <c r="BH354" s="71">
        <v>0</v>
      </c>
      <c r="BI354" s="71">
        <v>0</v>
      </c>
      <c r="BJ354" s="71">
        <v>0</v>
      </c>
      <c r="BL354" s="70">
        <v>352</v>
      </c>
      <c r="BM354" s="70" t="s">
        <v>430</v>
      </c>
      <c r="BN354" s="71">
        <v>0</v>
      </c>
      <c r="BO354" s="71">
        <v>0</v>
      </c>
      <c r="BP354" s="71">
        <v>0</v>
      </c>
      <c r="BQ354" s="71">
        <v>0</v>
      </c>
      <c r="BS354" s="70">
        <v>352</v>
      </c>
      <c r="BT354" s="70" t="s">
        <v>430</v>
      </c>
      <c r="BU354" s="71">
        <v>0</v>
      </c>
      <c r="BV354" s="71">
        <v>0</v>
      </c>
      <c r="BW354" s="71">
        <v>0</v>
      </c>
      <c r="BX354" s="71">
        <v>0</v>
      </c>
      <c r="BZ354" s="70">
        <v>352</v>
      </c>
      <c r="CA354" s="70" t="s">
        <v>430</v>
      </c>
      <c r="CB354" s="71">
        <v>0</v>
      </c>
      <c r="CC354" s="71">
        <v>0</v>
      </c>
      <c r="CD354" s="71">
        <v>0</v>
      </c>
      <c r="CE354" s="71">
        <v>0</v>
      </c>
      <c r="CG354" s="70">
        <v>352</v>
      </c>
      <c r="CH354" s="70" t="s">
        <v>430</v>
      </c>
      <c r="CI354" s="71">
        <v>0</v>
      </c>
      <c r="CJ354" s="71">
        <v>0</v>
      </c>
      <c r="CK354" s="71">
        <v>0</v>
      </c>
      <c r="CL354" s="71">
        <v>0</v>
      </c>
      <c r="CN354" s="70">
        <v>352</v>
      </c>
      <c r="CO354" s="70" t="s">
        <v>430</v>
      </c>
      <c r="CP354" s="71">
        <v>0</v>
      </c>
      <c r="CQ354" s="71">
        <v>0</v>
      </c>
      <c r="CR354" s="71">
        <v>0</v>
      </c>
      <c r="CS354" s="71">
        <v>0</v>
      </c>
      <c r="CU354" s="70">
        <v>352</v>
      </c>
      <c r="CV354" s="70" t="s">
        <v>430</v>
      </c>
      <c r="CW354" s="71">
        <v>0</v>
      </c>
      <c r="CX354" s="71">
        <v>0</v>
      </c>
      <c r="CY354" s="71">
        <v>0</v>
      </c>
      <c r="CZ354" s="71">
        <v>0</v>
      </c>
      <c r="DB354" s="70">
        <v>352</v>
      </c>
      <c r="DC354" s="70" t="s">
        <v>430</v>
      </c>
      <c r="DD354" s="71">
        <v>0</v>
      </c>
      <c r="DE354" s="71">
        <v>0</v>
      </c>
      <c r="DF354" s="71">
        <v>0</v>
      </c>
      <c r="DG354" s="71">
        <v>0</v>
      </c>
      <c r="DI354" s="70">
        <v>352</v>
      </c>
      <c r="DJ354" s="70" t="s">
        <v>430</v>
      </c>
      <c r="DK354" s="71">
        <v>0</v>
      </c>
      <c r="DL354" s="71">
        <v>0</v>
      </c>
      <c r="DM354" s="71">
        <v>0</v>
      </c>
      <c r="DN354" s="71">
        <v>0</v>
      </c>
      <c r="DP354" s="70">
        <v>352</v>
      </c>
      <c r="DQ354" s="70" t="s">
        <v>430</v>
      </c>
      <c r="DR354" s="71">
        <v>0</v>
      </c>
      <c r="DS354" s="71">
        <v>0</v>
      </c>
      <c r="DT354" s="71">
        <v>0</v>
      </c>
      <c r="DU354" s="71">
        <v>0</v>
      </c>
      <c r="DW354" s="70">
        <v>352</v>
      </c>
      <c r="DX354" s="70" t="s">
        <v>430</v>
      </c>
      <c r="DY354" s="71">
        <v>0</v>
      </c>
      <c r="DZ354" s="71">
        <v>0</v>
      </c>
      <c r="EA354" s="71">
        <v>0</v>
      </c>
      <c r="EB354" s="71">
        <v>0</v>
      </c>
    </row>
    <row r="355" spans="1:132" x14ac:dyDescent="0.35">
      <c r="A355" s="70">
        <v>353</v>
      </c>
      <c r="B355" s="70" t="s">
        <v>431</v>
      </c>
      <c r="C355" s="71">
        <v>0</v>
      </c>
      <c r="D355" s="71">
        <v>1.47520398032541</v>
      </c>
      <c r="E355" s="71">
        <v>0.21690471956405699</v>
      </c>
      <c r="F355" s="71">
        <v>1.6921086998894601</v>
      </c>
      <c r="H355" s="70">
        <v>353</v>
      </c>
      <c r="I355" s="70" t="s">
        <v>431</v>
      </c>
      <c r="J355" s="75">
        <v>0</v>
      </c>
      <c r="K355" s="71">
        <v>29.712724024574701</v>
      </c>
      <c r="L355" s="71">
        <v>3.9097032739270698</v>
      </c>
      <c r="M355" s="71">
        <v>33.622427298501698</v>
      </c>
      <c r="O355" s="70">
        <v>353</v>
      </c>
      <c r="P355" s="70" t="s">
        <v>431</v>
      </c>
      <c r="Q355" s="75">
        <v>0</v>
      </c>
      <c r="R355" s="71">
        <v>7.3092316201144403</v>
      </c>
      <c r="S355" s="71">
        <v>7.3465727358649904</v>
      </c>
      <c r="T355" s="71">
        <v>14.6558043559794</v>
      </c>
      <c r="V355" s="70">
        <v>353</v>
      </c>
      <c r="W355" s="70" t="s">
        <v>431</v>
      </c>
      <c r="X355" s="71">
        <v>0</v>
      </c>
      <c r="Y355" s="71">
        <v>17.643741004633299</v>
      </c>
      <c r="Z355" s="71">
        <v>2.48905231151817</v>
      </c>
      <c r="AA355" s="71">
        <v>20.132793316151499</v>
      </c>
      <c r="AC355" s="70">
        <v>353</v>
      </c>
      <c r="AD355" s="70" t="s">
        <v>431</v>
      </c>
      <c r="AE355" s="71">
        <v>0</v>
      </c>
      <c r="AF355" s="71">
        <v>1.9040053509463399</v>
      </c>
      <c r="AG355" s="71">
        <v>1.34220178536654</v>
      </c>
      <c r="AH355" s="71">
        <v>3.2462071363128802</v>
      </c>
      <c r="AJ355" s="70">
        <v>353</v>
      </c>
      <c r="AK355" s="70" t="s">
        <v>431</v>
      </c>
      <c r="AL355" s="71">
        <v>0</v>
      </c>
      <c r="AM355" s="71">
        <v>0.15223925881731301</v>
      </c>
      <c r="AN355" s="71">
        <v>2.39386904854429E-2</v>
      </c>
      <c r="AO355" s="71">
        <v>0.17617794930275599</v>
      </c>
      <c r="AQ355" s="70">
        <v>353</v>
      </c>
      <c r="AR355" s="70" t="s">
        <v>431</v>
      </c>
      <c r="AS355" s="71">
        <v>0</v>
      </c>
      <c r="AT355" s="71">
        <v>0.15028789666575801</v>
      </c>
      <c r="AU355" s="71">
        <v>3.9120553071735099E-2</v>
      </c>
      <c r="AV355" s="71">
        <v>0.18940844973749299</v>
      </c>
      <c r="AX355" s="70">
        <v>353</v>
      </c>
      <c r="AY355" s="70" t="s">
        <v>431</v>
      </c>
      <c r="AZ355" s="71">
        <v>0</v>
      </c>
      <c r="BA355" s="71">
        <v>0.15223925881731301</v>
      </c>
      <c r="BB355" s="71">
        <v>2.39386904854429E-2</v>
      </c>
      <c r="BC355" s="71">
        <v>0.17617794930275599</v>
      </c>
      <c r="BE355" s="70">
        <v>353</v>
      </c>
      <c r="BF355" s="70" t="s">
        <v>431</v>
      </c>
      <c r="BG355" s="71">
        <v>0</v>
      </c>
      <c r="BH355" s="71">
        <v>0.15028789666575801</v>
      </c>
      <c r="BI355" s="71">
        <v>3.9120553071735099E-2</v>
      </c>
      <c r="BJ355" s="71">
        <v>0.18940844973749299</v>
      </c>
      <c r="BL355" s="70">
        <v>353</v>
      </c>
      <c r="BM355" s="70" t="s">
        <v>431</v>
      </c>
      <c r="BN355" s="71">
        <v>0</v>
      </c>
      <c r="BO355" s="71">
        <v>0.310007871034093</v>
      </c>
      <c r="BP355" s="71">
        <v>4.8746837907570603E-2</v>
      </c>
      <c r="BQ355" s="71">
        <v>0.358754708941664</v>
      </c>
      <c r="BS355" s="70">
        <v>353</v>
      </c>
      <c r="BT355" s="70" t="s">
        <v>431</v>
      </c>
      <c r="BU355" s="71">
        <v>0</v>
      </c>
      <c r="BV355" s="71">
        <v>0.24733333533700999</v>
      </c>
      <c r="BW355" s="71">
        <v>6.3410115039500101E-2</v>
      </c>
      <c r="BX355" s="71">
        <v>0.31074345037651002</v>
      </c>
      <c r="BZ355" s="70">
        <v>353</v>
      </c>
      <c r="CA355" s="70" t="s">
        <v>431</v>
      </c>
      <c r="CB355" s="71">
        <v>0</v>
      </c>
      <c r="CC355" s="71">
        <v>0.78878969279455702</v>
      </c>
      <c r="CD355" s="71">
        <v>9.7263234608954002E-2</v>
      </c>
      <c r="CE355" s="71">
        <v>0.88605292740351105</v>
      </c>
      <c r="CG355" s="70">
        <v>353</v>
      </c>
      <c r="CH355" s="70" t="s">
        <v>431</v>
      </c>
      <c r="CI355" s="71">
        <v>0</v>
      </c>
      <c r="CJ355" s="71">
        <v>0.29119426724807701</v>
      </c>
      <c r="CK355" s="71">
        <v>0.20171838641343401</v>
      </c>
      <c r="CL355" s="71">
        <v>0.49291265366151099</v>
      </c>
      <c r="CN355" s="70">
        <v>353</v>
      </c>
      <c r="CO355" s="70" t="s">
        <v>431</v>
      </c>
      <c r="CP355" s="71">
        <v>0</v>
      </c>
      <c r="CQ355" s="71">
        <v>0.128410904059965</v>
      </c>
      <c r="CR355" s="71">
        <v>2.0191827726488001E-2</v>
      </c>
      <c r="CS355" s="71">
        <v>0.148602731786453</v>
      </c>
      <c r="CU355" s="70">
        <v>353</v>
      </c>
      <c r="CV355" s="70" t="s">
        <v>431</v>
      </c>
      <c r="CW355" s="71">
        <v>0</v>
      </c>
      <c r="CX355" s="71">
        <v>0.12552168956509599</v>
      </c>
      <c r="CY355" s="71">
        <v>3.3535774608247498E-2</v>
      </c>
      <c r="CZ355" s="71">
        <v>0.15905746417334299</v>
      </c>
      <c r="DB355" s="70">
        <v>353</v>
      </c>
      <c r="DC355" s="70" t="s">
        <v>431</v>
      </c>
      <c r="DD355" s="71">
        <v>0</v>
      </c>
      <c r="DE355" s="71">
        <v>0.73376565916138303</v>
      </c>
      <c r="DF355" s="71">
        <v>9.1797080615846197E-2</v>
      </c>
      <c r="DG355" s="71">
        <v>0.82556273977722905</v>
      </c>
      <c r="DI355" s="70">
        <v>353</v>
      </c>
      <c r="DJ355" s="70" t="s">
        <v>431</v>
      </c>
      <c r="DK355" s="71">
        <v>0</v>
      </c>
      <c r="DL355" s="71">
        <v>0.47268650844443999</v>
      </c>
      <c r="DM355" s="71">
        <v>0.12232270410264801</v>
      </c>
      <c r="DN355" s="71">
        <v>0.59500921254708805</v>
      </c>
      <c r="DP355" s="70">
        <v>353</v>
      </c>
      <c r="DQ355" s="70" t="s">
        <v>431</v>
      </c>
      <c r="DR355" s="71">
        <v>0</v>
      </c>
      <c r="DS355" s="71">
        <v>0.34991331835566403</v>
      </c>
      <c r="DT355" s="71">
        <v>5.5021724947454102E-2</v>
      </c>
      <c r="DU355" s="71">
        <v>0.40493504330311803</v>
      </c>
      <c r="DW355" s="70">
        <v>353</v>
      </c>
      <c r="DX355" s="70" t="s">
        <v>431</v>
      </c>
      <c r="DY355" s="71">
        <v>0</v>
      </c>
      <c r="DZ355" s="71">
        <v>0.253908117813821</v>
      </c>
      <c r="EA355" s="71">
        <v>9.6113497975245696E-2</v>
      </c>
      <c r="EB355" s="71">
        <v>0.35002161578906699</v>
      </c>
    </row>
    <row r="356" spans="1:132" x14ac:dyDescent="0.35">
      <c r="A356" s="70">
        <v>354</v>
      </c>
      <c r="B356" s="70" t="s">
        <v>432</v>
      </c>
      <c r="C356" s="71">
        <v>0</v>
      </c>
      <c r="D356" s="71">
        <v>0</v>
      </c>
      <c r="E356" s="71">
        <v>0</v>
      </c>
      <c r="F356" s="71">
        <v>0</v>
      </c>
      <c r="H356" s="70">
        <v>354</v>
      </c>
      <c r="I356" s="70" t="s">
        <v>432</v>
      </c>
      <c r="J356" s="75">
        <v>0</v>
      </c>
      <c r="K356" s="71">
        <v>0</v>
      </c>
      <c r="L356" s="71">
        <v>0</v>
      </c>
      <c r="M356" s="71">
        <v>0</v>
      </c>
      <c r="O356" s="70">
        <v>354</v>
      </c>
      <c r="P356" s="70" t="s">
        <v>432</v>
      </c>
      <c r="Q356" s="75">
        <v>0</v>
      </c>
      <c r="R356" s="71">
        <v>0</v>
      </c>
      <c r="S356" s="71">
        <v>0</v>
      </c>
      <c r="T356" s="71">
        <v>0</v>
      </c>
      <c r="V356" s="70">
        <v>354</v>
      </c>
      <c r="W356" s="70" t="s">
        <v>432</v>
      </c>
      <c r="X356" s="71">
        <v>0</v>
      </c>
      <c r="Y356" s="71">
        <v>0</v>
      </c>
      <c r="Z356" s="71">
        <v>0</v>
      </c>
      <c r="AA356" s="71">
        <v>0</v>
      </c>
      <c r="AC356" s="70">
        <v>354</v>
      </c>
      <c r="AD356" s="70" t="s">
        <v>432</v>
      </c>
      <c r="AE356" s="71">
        <v>0</v>
      </c>
      <c r="AF356" s="71">
        <v>0</v>
      </c>
      <c r="AG356" s="71">
        <v>0</v>
      </c>
      <c r="AH356" s="71">
        <v>0</v>
      </c>
      <c r="AJ356" s="70">
        <v>354</v>
      </c>
      <c r="AK356" s="70" t="s">
        <v>432</v>
      </c>
      <c r="AL356" s="71">
        <v>0</v>
      </c>
      <c r="AM356" s="71">
        <v>0</v>
      </c>
      <c r="AN356" s="71">
        <v>0</v>
      </c>
      <c r="AO356" s="71">
        <v>0</v>
      </c>
      <c r="AQ356" s="70">
        <v>354</v>
      </c>
      <c r="AR356" s="70" t="s">
        <v>432</v>
      </c>
      <c r="AS356" s="71">
        <v>0</v>
      </c>
      <c r="AT356" s="71">
        <v>0</v>
      </c>
      <c r="AU356" s="71">
        <v>0</v>
      </c>
      <c r="AV356" s="71">
        <v>0</v>
      </c>
      <c r="AX356" s="70">
        <v>354</v>
      </c>
      <c r="AY356" s="70" t="s">
        <v>432</v>
      </c>
      <c r="AZ356" s="71">
        <v>0</v>
      </c>
      <c r="BA356" s="71">
        <v>0</v>
      </c>
      <c r="BB356" s="71">
        <v>0</v>
      </c>
      <c r="BC356" s="71">
        <v>0</v>
      </c>
      <c r="BE356" s="70">
        <v>354</v>
      </c>
      <c r="BF356" s="70" t="s">
        <v>432</v>
      </c>
      <c r="BG356" s="71">
        <v>0</v>
      </c>
      <c r="BH356" s="71">
        <v>0</v>
      </c>
      <c r="BI356" s="71">
        <v>0</v>
      </c>
      <c r="BJ356" s="71">
        <v>0</v>
      </c>
      <c r="BL356" s="70">
        <v>354</v>
      </c>
      <c r="BM356" s="70" t="s">
        <v>432</v>
      </c>
      <c r="BN356" s="71">
        <v>0</v>
      </c>
      <c r="BO356" s="71">
        <v>0</v>
      </c>
      <c r="BP356" s="71">
        <v>0</v>
      </c>
      <c r="BQ356" s="71">
        <v>0</v>
      </c>
      <c r="BS356" s="70">
        <v>354</v>
      </c>
      <c r="BT356" s="70" t="s">
        <v>432</v>
      </c>
      <c r="BU356" s="71">
        <v>0</v>
      </c>
      <c r="BV356" s="71">
        <v>0</v>
      </c>
      <c r="BW356" s="71">
        <v>0</v>
      </c>
      <c r="BX356" s="71">
        <v>0</v>
      </c>
      <c r="BZ356" s="70">
        <v>354</v>
      </c>
      <c r="CA356" s="70" t="s">
        <v>432</v>
      </c>
      <c r="CB356" s="71">
        <v>0</v>
      </c>
      <c r="CC356" s="71">
        <v>0</v>
      </c>
      <c r="CD356" s="71">
        <v>0</v>
      </c>
      <c r="CE356" s="71">
        <v>0</v>
      </c>
      <c r="CG356" s="70">
        <v>354</v>
      </c>
      <c r="CH356" s="70" t="s">
        <v>432</v>
      </c>
      <c r="CI356" s="71">
        <v>0</v>
      </c>
      <c r="CJ356" s="71">
        <v>0</v>
      </c>
      <c r="CK356" s="71">
        <v>0</v>
      </c>
      <c r="CL356" s="71">
        <v>0</v>
      </c>
      <c r="CN356" s="70">
        <v>354</v>
      </c>
      <c r="CO356" s="70" t="s">
        <v>432</v>
      </c>
      <c r="CP356" s="71">
        <v>0</v>
      </c>
      <c r="CQ356" s="71">
        <v>0</v>
      </c>
      <c r="CR356" s="71">
        <v>0</v>
      </c>
      <c r="CS356" s="71">
        <v>0</v>
      </c>
      <c r="CU356" s="70">
        <v>354</v>
      </c>
      <c r="CV356" s="70" t="s">
        <v>432</v>
      </c>
      <c r="CW356" s="71">
        <v>0</v>
      </c>
      <c r="CX356" s="71">
        <v>0</v>
      </c>
      <c r="CY356" s="71">
        <v>0</v>
      </c>
      <c r="CZ356" s="71">
        <v>0</v>
      </c>
      <c r="DB356" s="70">
        <v>354</v>
      </c>
      <c r="DC356" s="70" t="s">
        <v>432</v>
      </c>
      <c r="DD356" s="71">
        <v>0</v>
      </c>
      <c r="DE356" s="71">
        <v>0</v>
      </c>
      <c r="DF356" s="71">
        <v>0</v>
      </c>
      <c r="DG356" s="71">
        <v>0</v>
      </c>
      <c r="DI356" s="70">
        <v>354</v>
      </c>
      <c r="DJ356" s="70" t="s">
        <v>432</v>
      </c>
      <c r="DK356" s="71">
        <v>0</v>
      </c>
      <c r="DL356" s="71">
        <v>0</v>
      </c>
      <c r="DM356" s="71">
        <v>0</v>
      </c>
      <c r="DN356" s="71">
        <v>0</v>
      </c>
      <c r="DP356" s="70">
        <v>354</v>
      </c>
      <c r="DQ356" s="70" t="s">
        <v>432</v>
      </c>
      <c r="DR356" s="71">
        <v>0</v>
      </c>
      <c r="DS356" s="71">
        <v>0</v>
      </c>
      <c r="DT356" s="71">
        <v>0</v>
      </c>
      <c r="DU356" s="71">
        <v>0</v>
      </c>
      <c r="DW356" s="70">
        <v>354</v>
      </c>
      <c r="DX356" s="70" t="s">
        <v>432</v>
      </c>
      <c r="DY356" s="71">
        <v>0</v>
      </c>
      <c r="DZ356" s="71">
        <v>0</v>
      </c>
      <c r="EA356" s="71">
        <v>0</v>
      </c>
      <c r="EB356" s="71">
        <v>0</v>
      </c>
    </row>
    <row r="357" spans="1:132" x14ac:dyDescent="0.35">
      <c r="A357" s="70">
        <v>355</v>
      </c>
      <c r="B357" s="70" t="s">
        <v>433</v>
      </c>
      <c r="C357" s="71">
        <v>0</v>
      </c>
      <c r="D357" s="71">
        <v>0</v>
      </c>
      <c r="E357" s="71">
        <v>0</v>
      </c>
      <c r="F357" s="71">
        <v>0</v>
      </c>
      <c r="H357" s="70">
        <v>355</v>
      </c>
      <c r="I357" s="70" t="s">
        <v>433</v>
      </c>
      <c r="J357" s="75">
        <v>0</v>
      </c>
      <c r="K357" s="71">
        <v>0</v>
      </c>
      <c r="L357" s="71">
        <v>0</v>
      </c>
      <c r="M357" s="71">
        <v>0</v>
      </c>
      <c r="O357" s="70">
        <v>355</v>
      </c>
      <c r="P357" s="70" t="s">
        <v>433</v>
      </c>
      <c r="Q357" s="75">
        <v>0</v>
      </c>
      <c r="R357" s="71">
        <v>0</v>
      </c>
      <c r="S357" s="71">
        <v>0</v>
      </c>
      <c r="T357" s="71">
        <v>0</v>
      </c>
      <c r="V357" s="70">
        <v>355</v>
      </c>
      <c r="W357" s="70" t="s">
        <v>433</v>
      </c>
      <c r="X357" s="71">
        <v>0</v>
      </c>
      <c r="Y357" s="71">
        <v>0</v>
      </c>
      <c r="Z357" s="71">
        <v>0</v>
      </c>
      <c r="AA357" s="71">
        <v>0</v>
      </c>
      <c r="AC357" s="70">
        <v>355</v>
      </c>
      <c r="AD357" s="70" t="s">
        <v>433</v>
      </c>
      <c r="AE357" s="71">
        <v>0</v>
      </c>
      <c r="AF357" s="71">
        <v>0</v>
      </c>
      <c r="AG357" s="71">
        <v>0</v>
      </c>
      <c r="AH357" s="71">
        <v>0</v>
      </c>
      <c r="AJ357" s="70">
        <v>355</v>
      </c>
      <c r="AK357" s="70" t="s">
        <v>433</v>
      </c>
      <c r="AL357" s="71">
        <v>0</v>
      </c>
      <c r="AM357" s="71">
        <v>0</v>
      </c>
      <c r="AN357" s="71">
        <v>0</v>
      </c>
      <c r="AO357" s="71">
        <v>0</v>
      </c>
      <c r="AQ357" s="70">
        <v>355</v>
      </c>
      <c r="AR357" s="70" t="s">
        <v>433</v>
      </c>
      <c r="AS357" s="71">
        <v>0</v>
      </c>
      <c r="AT357" s="71">
        <v>0</v>
      </c>
      <c r="AU357" s="71">
        <v>0</v>
      </c>
      <c r="AV357" s="71">
        <v>0</v>
      </c>
      <c r="AX357" s="70">
        <v>355</v>
      </c>
      <c r="AY357" s="70" t="s">
        <v>433</v>
      </c>
      <c r="AZ357" s="71">
        <v>0</v>
      </c>
      <c r="BA357" s="71">
        <v>0</v>
      </c>
      <c r="BB357" s="71">
        <v>0</v>
      </c>
      <c r="BC357" s="71">
        <v>0</v>
      </c>
      <c r="BE357" s="70">
        <v>355</v>
      </c>
      <c r="BF357" s="70" t="s">
        <v>433</v>
      </c>
      <c r="BG357" s="71">
        <v>0</v>
      </c>
      <c r="BH357" s="71">
        <v>0</v>
      </c>
      <c r="BI357" s="71">
        <v>0</v>
      </c>
      <c r="BJ357" s="71">
        <v>0</v>
      </c>
      <c r="BL357" s="70">
        <v>355</v>
      </c>
      <c r="BM357" s="70" t="s">
        <v>433</v>
      </c>
      <c r="BN357" s="71">
        <v>0</v>
      </c>
      <c r="BO357" s="71">
        <v>0</v>
      </c>
      <c r="BP357" s="71">
        <v>0</v>
      </c>
      <c r="BQ357" s="71">
        <v>0</v>
      </c>
      <c r="BS357" s="70">
        <v>355</v>
      </c>
      <c r="BT357" s="70" t="s">
        <v>433</v>
      </c>
      <c r="BU357" s="71">
        <v>0</v>
      </c>
      <c r="BV357" s="71">
        <v>0</v>
      </c>
      <c r="BW357" s="71">
        <v>0</v>
      </c>
      <c r="BX357" s="71">
        <v>0</v>
      </c>
      <c r="BZ357" s="70">
        <v>355</v>
      </c>
      <c r="CA357" s="70" t="s">
        <v>433</v>
      </c>
      <c r="CB357" s="71">
        <v>0</v>
      </c>
      <c r="CC357" s="71">
        <v>0</v>
      </c>
      <c r="CD357" s="71">
        <v>0</v>
      </c>
      <c r="CE357" s="71">
        <v>0</v>
      </c>
      <c r="CG357" s="70">
        <v>355</v>
      </c>
      <c r="CH357" s="70" t="s">
        <v>433</v>
      </c>
      <c r="CI357" s="71">
        <v>0</v>
      </c>
      <c r="CJ357" s="71">
        <v>0</v>
      </c>
      <c r="CK357" s="71">
        <v>0</v>
      </c>
      <c r="CL357" s="71">
        <v>0</v>
      </c>
      <c r="CN357" s="70">
        <v>355</v>
      </c>
      <c r="CO357" s="70" t="s">
        <v>433</v>
      </c>
      <c r="CP357" s="71">
        <v>0</v>
      </c>
      <c r="CQ357" s="71">
        <v>0</v>
      </c>
      <c r="CR357" s="71">
        <v>0</v>
      </c>
      <c r="CS357" s="71">
        <v>0</v>
      </c>
      <c r="CU357" s="70">
        <v>355</v>
      </c>
      <c r="CV357" s="70" t="s">
        <v>433</v>
      </c>
      <c r="CW357" s="71">
        <v>0</v>
      </c>
      <c r="CX357" s="71">
        <v>0</v>
      </c>
      <c r="CY357" s="71">
        <v>0</v>
      </c>
      <c r="CZ357" s="71">
        <v>0</v>
      </c>
      <c r="DB357" s="70">
        <v>355</v>
      </c>
      <c r="DC357" s="70" t="s">
        <v>433</v>
      </c>
      <c r="DD357" s="71">
        <v>0</v>
      </c>
      <c r="DE357" s="71">
        <v>0</v>
      </c>
      <c r="DF357" s="71">
        <v>0</v>
      </c>
      <c r="DG357" s="71">
        <v>0</v>
      </c>
      <c r="DI357" s="70">
        <v>355</v>
      </c>
      <c r="DJ357" s="70" t="s">
        <v>433</v>
      </c>
      <c r="DK357" s="71">
        <v>0</v>
      </c>
      <c r="DL357" s="71">
        <v>0</v>
      </c>
      <c r="DM357" s="71">
        <v>0</v>
      </c>
      <c r="DN357" s="71">
        <v>0</v>
      </c>
      <c r="DP357" s="70">
        <v>355</v>
      </c>
      <c r="DQ357" s="70" t="s">
        <v>433</v>
      </c>
      <c r="DR357" s="71">
        <v>0</v>
      </c>
      <c r="DS357" s="71">
        <v>0</v>
      </c>
      <c r="DT357" s="71">
        <v>0</v>
      </c>
      <c r="DU357" s="71">
        <v>0</v>
      </c>
      <c r="DW357" s="70">
        <v>355</v>
      </c>
      <c r="DX357" s="70" t="s">
        <v>433</v>
      </c>
      <c r="DY357" s="71">
        <v>0</v>
      </c>
      <c r="DZ357" s="71">
        <v>0</v>
      </c>
      <c r="EA357" s="71">
        <v>0</v>
      </c>
      <c r="EB357" s="71">
        <v>0</v>
      </c>
    </row>
    <row r="358" spans="1:132" x14ac:dyDescent="0.35">
      <c r="A358" s="70">
        <v>356</v>
      </c>
      <c r="B358" s="70" t="s">
        <v>434</v>
      </c>
      <c r="C358" s="71">
        <v>0</v>
      </c>
      <c r="D358" s="71">
        <v>15.138124965682</v>
      </c>
      <c r="E358" s="71">
        <v>2.67249097351863</v>
      </c>
      <c r="F358" s="71">
        <v>17.810615939200702</v>
      </c>
      <c r="H358" s="70">
        <v>356</v>
      </c>
      <c r="I358" s="70" t="s">
        <v>434</v>
      </c>
      <c r="J358" s="75">
        <v>0</v>
      </c>
      <c r="K358" s="71">
        <v>177.05444893347899</v>
      </c>
      <c r="L358" s="71">
        <v>48.194286879943299</v>
      </c>
      <c r="M358" s="71">
        <v>225.248735813422</v>
      </c>
      <c r="O358" s="70">
        <v>356</v>
      </c>
      <c r="P358" s="70" t="s">
        <v>434</v>
      </c>
      <c r="Q358" s="75">
        <v>0</v>
      </c>
      <c r="R358" s="71">
        <v>99.487760499758906</v>
      </c>
      <c r="S358" s="71">
        <v>90.654715858360802</v>
      </c>
      <c r="T358" s="71">
        <v>190.14247635812001</v>
      </c>
      <c r="V358" s="70">
        <v>356</v>
      </c>
      <c r="W358" s="70" t="s">
        <v>434</v>
      </c>
      <c r="X358" s="71">
        <v>0</v>
      </c>
      <c r="Y358" s="71">
        <v>124.61085748205301</v>
      </c>
      <c r="Z358" s="71">
        <v>30.671396293678502</v>
      </c>
      <c r="AA358" s="71">
        <v>155.28225377573099</v>
      </c>
      <c r="AC358" s="70">
        <v>356</v>
      </c>
      <c r="AD358" s="70" t="s">
        <v>434</v>
      </c>
      <c r="AE358" s="71">
        <v>0</v>
      </c>
      <c r="AF358" s="71">
        <v>24.363213930052598</v>
      </c>
      <c r="AG358" s="71">
        <v>16.565946935436699</v>
      </c>
      <c r="AH358" s="71">
        <v>40.929160865489301</v>
      </c>
      <c r="AJ358" s="70">
        <v>356</v>
      </c>
      <c r="AK358" s="70" t="s">
        <v>434</v>
      </c>
      <c r="AL358" s="71">
        <v>0</v>
      </c>
      <c r="AM358" s="71">
        <v>1.1507731470020299</v>
      </c>
      <c r="AN358" s="71">
        <v>0.29518260059304902</v>
      </c>
      <c r="AO358" s="71">
        <v>1.4459557475950799</v>
      </c>
      <c r="AQ358" s="70">
        <v>356</v>
      </c>
      <c r="AR358" s="70" t="s">
        <v>434</v>
      </c>
      <c r="AS358" s="71">
        <v>0</v>
      </c>
      <c r="AT358" s="71">
        <v>2.0764749471427102</v>
      </c>
      <c r="AU358" s="71">
        <v>0.48238376816316197</v>
      </c>
      <c r="AV358" s="71">
        <v>2.5588587153058699</v>
      </c>
      <c r="AX358" s="70">
        <v>356</v>
      </c>
      <c r="AY358" s="70" t="s">
        <v>434</v>
      </c>
      <c r="AZ358" s="71">
        <v>0</v>
      </c>
      <c r="BA358" s="71">
        <v>1.1507731470020299</v>
      </c>
      <c r="BB358" s="71">
        <v>0.29518260059304902</v>
      </c>
      <c r="BC358" s="71">
        <v>1.4459557475950799</v>
      </c>
      <c r="BE358" s="70">
        <v>356</v>
      </c>
      <c r="BF358" s="70" t="s">
        <v>434</v>
      </c>
      <c r="BG358" s="71">
        <v>0</v>
      </c>
      <c r="BH358" s="71">
        <v>2.0764749471427102</v>
      </c>
      <c r="BI358" s="71">
        <v>0.48238376816316197</v>
      </c>
      <c r="BJ358" s="71">
        <v>2.5588587153058699</v>
      </c>
      <c r="BL358" s="70">
        <v>356</v>
      </c>
      <c r="BM358" s="70" t="s">
        <v>434</v>
      </c>
      <c r="BN358" s="71">
        <v>0</v>
      </c>
      <c r="BO358" s="71">
        <v>2.3433425524844398</v>
      </c>
      <c r="BP358" s="71">
        <v>0.60108627884196897</v>
      </c>
      <c r="BQ358" s="71">
        <v>2.9444288313264102</v>
      </c>
      <c r="BS358" s="70">
        <v>356</v>
      </c>
      <c r="BT358" s="70" t="s">
        <v>434</v>
      </c>
      <c r="BU358" s="71">
        <v>0</v>
      </c>
      <c r="BV358" s="71">
        <v>3.1788434012406102</v>
      </c>
      <c r="BW358" s="71">
        <v>0.78214808924400003</v>
      </c>
      <c r="BX358" s="71">
        <v>3.9609914904846102</v>
      </c>
      <c r="BZ358" s="70">
        <v>356</v>
      </c>
      <c r="CA358" s="70" t="s">
        <v>434</v>
      </c>
      <c r="CB358" s="71">
        <v>0</v>
      </c>
      <c r="CC358" s="71">
        <v>4.2932073567418998</v>
      </c>
      <c r="CD358" s="71">
        <v>1.1987909246387201</v>
      </c>
      <c r="CE358" s="71">
        <v>5.4919982813806101</v>
      </c>
      <c r="CG358" s="70">
        <v>356</v>
      </c>
      <c r="CH358" s="70" t="s">
        <v>434</v>
      </c>
      <c r="CI358" s="71">
        <v>0</v>
      </c>
      <c r="CJ358" s="71">
        <v>3.7424097942791201</v>
      </c>
      <c r="CK358" s="71">
        <v>2.4896021574380001</v>
      </c>
      <c r="CL358" s="71">
        <v>6.2320119517171202</v>
      </c>
      <c r="CN358" s="70">
        <v>356</v>
      </c>
      <c r="CO358" s="70" t="s">
        <v>434</v>
      </c>
      <c r="CP358" s="71">
        <v>0</v>
      </c>
      <c r="CQ358" s="71">
        <v>0.97065514718373402</v>
      </c>
      <c r="CR358" s="71">
        <v>0.24898087982949599</v>
      </c>
      <c r="CS358" s="71">
        <v>1.21963602701323</v>
      </c>
      <c r="CU358" s="70">
        <v>356</v>
      </c>
      <c r="CV358" s="70" t="s">
        <v>434</v>
      </c>
      <c r="CW358" s="71">
        <v>0</v>
      </c>
      <c r="CX358" s="71">
        <v>1.75186863140704</v>
      </c>
      <c r="CY358" s="71">
        <v>0.41355521277313501</v>
      </c>
      <c r="CZ358" s="71">
        <v>2.1654238441801699</v>
      </c>
      <c r="DB358" s="70">
        <v>356</v>
      </c>
      <c r="DC358" s="70" t="s">
        <v>434</v>
      </c>
      <c r="DD358" s="71">
        <v>0</v>
      </c>
      <c r="DE358" s="71">
        <v>6.9430645261423498</v>
      </c>
      <c r="DF358" s="71">
        <v>1.13068052349437</v>
      </c>
      <c r="DG358" s="71">
        <v>8.0737450496367291</v>
      </c>
      <c r="DI358" s="70">
        <v>356</v>
      </c>
      <c r="DJ358" s="70" t="s">
        <v>434</v>
      </c>
      <c r="DK358" s="71">
        <v>0</v>
      </c>
      <c r="DL358" s="71">
        <v>6.5813195530803501</v>
      </c>
      <c r="DM358" s="71">
        <v>1.5083094131343999</v>
      </c>
      <c r="DN358" s="71">
        <v>8.0896289662147396</v>
      </c>
      <c r="DP358" s="70">
        <v>356</v>
      </c>
      <c r="DQ358" s="70" t="s">
        <v>434</v>
      </c>
      <c r="DR358" s="71">
        <v>0</v>
      </c>
      <c r="DS358" s="71">
        <v>2.6449869348436201</v>
      </c>
      <c r="DT358" s="71">
        <v>0.67846049761917304</v>
      </c>
      <c r="DU358" s="71">
        <v>3.3234474324627898</v>
      </c>
      <c r="DW358" s="70">
        <v>356</v>
      </c>
      <c r="DX358" s="70" t="s">
        <v>434</v>
      </c>
      <c r="DY358" s="71">
        <v>0</v>
      </c>
      <c r="DZ358" s="71">
        <v>3.4841591924197099</v>
      </c>
      <c r="EA358" s="71">
        <v>1.18543657710852</v>
      </c>
      <c r="EB358" s="71">
        <v>4.6695957695282297</v>
      </c>
    </row>
    <row r="359" spans="1:132" x14ac:dyDescent="0.35">
      <c r="A359" s="70">
        <v>357</v>
      </c>
      <c r="B359" s="70" t="s">
        <v>435</v>
      </c>
      <c r="C359" s="71">
        <v>0</v>
      </c>
      <c r="D359" s="71">
        <v>0</v>
      </c>
      <c r="E359" s="71">
        <v>0</v>
      </c>
      <c r="F359" s="71">
        <v>0</v>
      </c>
      <c r="H359" s="70">
        <v>357</v>
      </c>
      <c r="I359" s="70" t="s">
        <v>435</v>
      </c>
      <c r="J359" s="75">
        <v>0</v>
      </c>
      <c r="K359" s="71">
        <v>0</v>
      </c>
      <c r="L359" s="71">
        <v>0</v>
      </c>
      <c r="M359" s="71">
        <v>0</v>
      </c>
      <c r="O359" s="70">
        <v>357</v>
      </c>
      <c r="P359" s="70" t="s">
        <v>435</v>
      </c>
      <c r="Q359" s="75">
        <v>0</v>
      </c>
      <c r="R359" s="71">
        <v>0</v>
      </c>
      <c r="S359" s="71">
        <v>0</v>
      </c>
      <c r="T359" s="71">
        <v>0</v>
      </c>
      <c r="V359" s="70">
        <v>357</v>
      </c>
      <c r="W359" s="70" t="s">
        <v>435</v>
      </c>
      <c r="X359" s="71">
        <v>0</v>
      </c>
      <c r="Y359" s="71">
        <v>0</v>
      </c>
      <c r="Z359" s="71">
        <v>0</v>
      </c>
      <c r="AA359" s="71">
        <v>0</v>
      </c>
      <c r="AC359" s="70">
        <v>357</v>
      </c>
      <c r="AD359" s="70" t="s">
        <v>435</v>
      </c>
      <c r="AE359" s="71">
        <v>0</v>
      </c>
      <c r="AF359" s="71">
        <v>0</v>
      </c>
      <c r="AG359" s="71">
        <v>0</v>
      </c>
      <c r="AH359" s="71">
        <v>0</v>
      </c>
      <c r="AJ359" s="70">
        <v>357</v>
      </c>
      <c r="AK359" s="70" t="s">
        <v>435</v>
      </c>
      <c r="AL359" s="71">
        <v>0</v>
      </c>
      <c r="AM359" s="71">
        <v>0</v>
      </c>
      <c r="AN359" s="71">
        <v>0</v>
      </c>
      <c r="AO359" s="71">
        <v>0</v>
      </c>
      <c r="AQ359" s="70">
        <v>357</v>
      </c>
      <c r="AR359" s="70" t="s">
        <v>435</v>
      </c>
      <c r="AS359" s="71">
        <v>0</v>
      </c>
      <c r="AT359" s="71">
        <v>0</v>
      </c>
      <c r="AU359" s="71">
        <v>0</v>
      </c>
      <c r="AV359" s="71">
        <v>0</v>
      </c>
      <c r="AX359" s="70">
        <v>357</v>
      </c>
      <c r="AY359" s="70" t="s">
        <v>435</v>
      </c>
      <c r="AZ359" s="71">
        <v>0</v>
      </c>
      <c r="BA359" s="71">
        <v>0</v>
      </c>
      <c r="BB359" s="71">
        <v>0</v>
      </c>
      <c r="BC359" s="71">
        <v>0</v>
      </c>
      <c r="BE359" s="70">
        <v>357</v>
      </c>
      <c r="BF359" s="70" t="s">
        <v>435</v>
      </c>
      <c r="BG359" s="71">
        <v>0</v>
      </c>
      <c r="BH359" s="71">
        <v>0</v>
      </c>
      <c r="BI359" s="71">
        <v>0</v>
      </c>
      <c r="BJ359" s="71">
        <v>0</v>
      </c>
      <c r="BL359" s="70">
        <v>357</v>
      </c>
      <c r="BM359" s="70" t="s">
        <v>435</v>
      </c>
      <c r="BN359" s="71">
        <v>0</v>
      </c>
      <c r="BO359" s="71">
        <v>0</v>
      </c>
      <c r="BP359" s="71">
        <v>0</v>
      </c>
      <c r="BQ359" s="71">
        <v>0</v>
      </c>
      <c r="BS359" s="70">
        <v>357</v>
      </c>
      <c r="BT359" s="70" t="s">
        <v>435</v>
      </c>
      <c r="BU359" s="71">
        <v>0</v>
      </c>
      <c r="BV359" s="71">
        <v>0</v>
      </c>
      <c r="BW359" s="71">
        <v>0</v>
      </c>
      <c r="BX359" s="71">
        <v>0</v>
      </c>
      <c r="BZ359" s="70">
        <v>357</v>
      </c>
      <c r="CA359" s="70" t="s">
        <v>435</v>
      </c>
      <c r="CB359" s="71">
        <v>0</v>
      </c>
      <c r="CC359" s="71">
        <v>0</v>
      </c>
      <c r="CD359" s="71">
        <v>0</v>
      </c>
      <c r="CE359" s="71">
        <v>0</v>
      </c>
      <c r="CG359" s="70">
        <v>357</v>
      </c>
      <c r="CH359" s="70" t="s">
        <v>435</v>
      </c>
      <c r="CI359" s="71">
        <v>0</v>
      </c>
      <c r="CJ359" s="71">
        <v>0</v>
      </c>
      <c r="CK359" s="71">
        <v>0</v>
      </c>
      <c r="CL359" s="71">
        <v>0</v>
      </c>
      <c r="CN359" s="70">
        <v>357</v>
      </c>
      <c r="CO359" s="70" t="s">
        <v>435</v>
      </c>
      <c r="CP359" s="71">
        <v>0</v>
      </c>
      <c r="CQ359" s="71">
        <v>0</v>
      </c>
      <c r="CR359" s="71">
        <v>0</v>
      </c>
      <c r="CS359" s="71">
        <v>0</v>
      </c>
      <c r="CU359" s="70">
        <v>357</v>
      </c>
      <c r="CV359" s="70" t="s">
        <v>435</v>
      </c>
      <c r="CW359" s="71">
        <v>0</v>
      </c>
      <c r="CX359" s="71">
        <v>0</v>
      </c>
      <c r="CY359" s="71">
        <v>0</v>
      </c>
      <c r="CZ359" s="71">
        <v>0</v>
      </c>
      <c r="DB359" s="70">
        <v>357</v>
      </c>
      <c r="DC359" s="70" t="s">
        <v>435</v>
      </c>
      <c r="DD359" s="71">
        <v>0</v>
      </c>
      <c r="DE359" s="71">
        <v>0</v>
      </c>
      <c r="DF359" s="71">
        <v>0</v>
      </c>
      <c r="DG359" s="71">
        <v>0</v>
      </c>
      <c r="DI359" s="70">
        <v>357</v>
      </c>
      <c r="DJ359" s="70" t="s">
        <v>435</v>
      </c>
      <c r="DK359" s="71">
        <v>0</v>
      </c>
      <c r="DL359" s="71">
        <v>0</v>
      </c>
      <c r="DM359" s="71">
        <v>0</v>
      </c>
      <c r="DN359" s="71">
        <v>0</v>
      </c>
      <c r="DP359" s="70">
        <v>357</v>
      </c>
      <c r="DQ359" s="70" t="s">
        <v>435</v>
      </c>
      <c r="DR359" s="71">
        <v>0</v>
      </c>
      <c r="DS359" s="71">
        <v>0</v>
      </c>
      <c r="DT359" s="71">
        <v>0</v>
      </c>
      <c r="DU359" s="71">
        <v>0</v>
      </c>
      <c r="DW359" s="70">
        <v>357</v>
      </c>
      <c r="DX359" s="70" t="s">
        <v>435</v>
      </c>
      <c r="DY359" s="71">
        <v>0</v>
      </c>
      <c r="DZ359" s="71">
        <v>0</v>
      </c>
      <c r="EA359" s="71">
        <v>0</v>
      </c>
      <c r="EB359" s="71">
        <v>0</v>
      </c>
    </row>
    <row r="360" spans="1:132" x14ac:dyDescent="0.35">
      <c r="A360" s="70">
        <v>358</v>
      </c>
      <c r="B360" s="70" t="s">
        <v>436</v>
      </c>
      <c r="C360" s="71">
        <v>0</v>
      </c>
      <c r="D360" s="71">
        <v>0</v>
      </c>
      <c r="E360" s="71">
        <v>0</v>
      </c>
      <c r="F360" s="71">
        <v>0</v>
      </c>
      <c r="H360" s="70">
        <v>358</v>
      </c>
      <c r="I360" s="70" t="s">
        <v>436</v>
      </c>
      <c r="J360" s="75">
        <v>0</v>
      </c>
      <c r="K360" s="71">
        <v>0</v>
      </c>
      <c r="L360" s="71">
        <v>0</v>
      </c>
      <c r="M360" s="71">
        <v>0</v>
      </c>
      <c r="O360" s="70">
        <v>358</v>
      </c>
      <c r="P360" s="70" t="s">
        <v>436</v>
      </c>
      <c r="Q360" s="75">
        <v>0</v>
      </c>
      <c r="R360" s="71">
        <v>0</v>
      </c>
      <c r="S360" s="71">
        <v>0</v>
      </c>
      <c r="T360" s="71">
        <v>0</v>
      </c>
      <c r="V360" s="70">
        <v>358</v>
      </c>
      <c r="W360" s="70" t="s">
        <v>436</v>
      </c>
      <c r="X360" s="71">
        <v>0</v>
      </c>
      <c r="Y360" s="71">
        <v>0</v>
      </c>
      <c r="Z360" s="71">
        <v>0</v>
      </c>
      <c r="AA360" s="71">
        <v>0</v>
      </c>
      <c r="AC360" s="70">
        <v>358</v>
      </c>
      <c r="AD360" s="70" t="s">
        <v>436</v>
      </c>
      <c r="AE360" s="71">
        <v>0</v>
      </c>
      <c r="AF360" s="71">
        <v>0</v>
      </c>
      <c r="AG360" s="71">
        <v>0</v>
      </c>
      <c r="AH360" s="71">
        <v>0</v>
      </c>
      <c r="AJ360" s="70">
        <v>358</v>
      </c>
      <c r="AK360" s="70" t="s">
        <v>436</v>
      </c>
      <c r="AL360" s="71">
        <v>0</v>
      </c>
      <c r="AM360" s="71">
        <v>0</v>
      </c>
      <c r="AN360" s="71">
        <v>0</v>
      </c>
      <c r="AO360" s="71">
        <v>0</v>
      </c>
      <c r="AQ360" s="70">
        <v>358</v>
      </c>
      <c r="AR360" s="70" t="s">
        <v>436</v>
      </c>
      <c r="AS360" s="71">
        <v>0</v>
      </c>
      <c r="AT360" s="71">
        <v>0</v>
      </c>
      <c r="AU360" s="71">
        <v>0</v>
      </c>
      <c r="AV360" s="71">
        <v>0</v>
      </c>
      <c r="AX360" s="70">
        <v>358</v>
      </c>
      <c r="AY360" s="70" t="s">
        <v>436</v>
      </c>
      <c r="AZ360" s="71">
        <v>0</v>
      </c>
      <c r="BA360" s="71">
        <v>0</v>
      </c>
      <c r="BB360" s="71">
        <v>0</v>
      </c>
      <c r="BC360" s="71">
        <v>0</v>
      </c>
      <c r="BE360" s="70">
        <v>358</v>
      </c>
      <c r="BF360" s="70" t="s">
        <v>436</v>
      </c>
      <c r="BG360" s="71">
        <v>0</v>
      </c>
      <c r="BH360" s="71">
        <v>0</v>
      </c>
      <c r="BI360" s="71">
        <v>0</v>
      </c>
      <c r="BJ360" s="71">
        <v>0</v>
      </c>
      <c r="BL360" s="70">
        <v>358</v>
      </c>
      <c r="BM360" s="70" t="s">
        <v>436</v>
      </c>
      <c r="BN360" s="71">
        <v>0</v>
      </c>
      <c r="BO360" s="71">
        <v>0</v>
      </c>
      <c r="BP360" s="71">
        <v>0</v>
      </c>
      <c r="BQ360" s="71">
        <v>0</v>
      </c>
      <c r="BS360" s="70">
        <v>358</v>
      </c>
      <c r="BT360" s="70" t="s">
        <v>436</v>
      </c>
      <c r="BU360" s="71">
        <v>0</v>
      </c>
      <c r="BV360" s="71">
        <v>0</v>
      </c>
      <c r="BW360" s="71">
        <v>0</v>
      </c>
      <c r="BX360" s="71">
        <v>0</v>
      </c>
      <c r="BZ360" s="70">
        <v>358</v>
      </c>
      <c r="CA360" s="70" t="s">
        <v>436</v>
      </c>
      <c r="CB360" s="71">
        <v>0</v>
      </c>
      <c r="CC360" s="71">
        <v>0</v>
      </c>
      <c r="CD360" s="71">
        <v>0</v>
      </c>
      <c r="CE360" s="71">
        <v>0</v>
      </c>
      <c r="CG360" s="70">
        <v>358</v>
      </c>
      <c r="CH360" s="70" t="s">
        <v>436</v>
      </c>
      <c r="CI360" s="71">
        <v>0</v>
      </c>
      <c r="CJ360" s="71">
        <v>0</v>
      </c>
      <c r="CK360" s="71">
        <v>0</v>
      </c>
      <c r="CL360" s="71">
        <v>0</v>
      </c>
      <c r="CN360" s="70">
        <v>358</v>
      </c>
      <c r="CO360" s="70" t="s">
        <v>436</v>
      </c>
      <c r="CP360" s="71">
        <v>0</v>
      </c>
      <c r="CQ360" s="71">
        <v>0</v>
      </c>
      <c r="CR360" s="71">
        <v>0</v>
      </c>
      <c r="CS360" s="71">
        <v>0</v>
      </c>
      <c r="CU360" s="70">
        <v>358</v>
      </c>
      <c r="CV360" s="70" t="s">
        <v>436</v>
      </c>
      <c r="CW360" s="71">
        <v>0</v>
      </c>
      <c r="CX360" s="71">
        <v>0</v>
      </c>
      <c r="CY360" s="71">
        <v>0</v>
      </c>
      <c r="CZ360" s="71">
        <v>0</v>
      </c>
      <c r="DB360" s="70">
        <v>358</v>
      </c>
      <c r="DC360" s="70" t="s">
        <v>436</v>
      </c>
      <c r="DD360" s="71">
        <v>0</v>
      </c>
      <c r="DE360" s="71">
        <v>0</v>
      </c>
      <c r="DF360" s="71">
        <v>0</v>
      </c>
      <c r="DG360" s="71">
        <v>0</v>
      </c>
      <c r="DI360" s="70">
        <v>358</v>
      </c>
      <c r="DJ360" s="70" t="s">
        <v>436</v>
      </c>
      <c r="DK360" s="71">
        <v>0</v>
      </c>
      <c r="DL360" s="71">
        <v>0</v>
      </c>
      <c r="DM360" s="71">
        <v>0</v>
      </c>
      <c r="DN360" s="71">
        <v>0</v>
      </c>
      <c r="DP360" s="70">
        <v>358</v>
      </c>
      <c r="DQ360" s="70" t="s">
        <v>436</v>
      </c>
      <c r="DR360" s="71">
        <v>0</v>
      </c>
      <c r="DS360" s="71">
        <v>0</v>
      </c>
      <c r="DT360" s="71">
        <v>0</v>
      </c>
      <c r="DU360" s="71">
        <v>0</v>
      </c>
      <c r="DW360" s="70">
        <v>358</v>
      </c>
      <c r="DX360" s="70" t="s">
        <v>436</v>
      </c>
      <c r="DY360" s="71">
        <v>0</v>
      </c>
      <c r="DZ360" s="71">
        <v>0</v>
      </c>
      <c r="EA360" s="71">
        <v>0</v>
      </c>
      <c r="EB360" s="71">
        <v>0</v>
      </c>
    </row>
    <row r="361" spans="1:132" x14ac:dyDescent="0.35">
      <c r="A361" s="70">
        <v>359</v>
      </c>
      <c r="B361" s="70" t="s">
        <v>437</v>
      </c>
      <c r="C361" s="71">
        <v>0</v>
      </c>
      <c r="D361" s="71">
        <v>0</v>
      </c>
      <c r="E361" s="71">
        <v>0</v>
      </c>
      <c r="F361" s="71">
        <v>0</v>
      </c>
      <c r="H361" s="70">
        <v>359</v>
      </c>
      <c r="I361" s="70" t="s">
        <v>437</v>
      </c>
      <c r="J361" s="75">
        <v>0</v>
      </c>
      <c r="K361" s="71">
        <v>0</v>
      </c>
      <c r="L361" s="71">
        <v>0</v>
      </c>
      <c r="M361" s="71">
        <v>0</v>
      </c>
      <c r="O361" s="70">
        <v>359</v>
      </c>
      <c r="P361" s="70" t="s">
        <v>437</v>
      </c>
      <c r="Q361" s="75">
        <v>0</v>
      </c>
      <c r="R361" s="71">
        <v>0</v>
      </c>
      <c r="S361" s="71">
        <v>0</v>
      </c>
      <c r="T361" s="71">
        <v>0</v>
      </c>
      <c r="V361" s="70">
        <v>359</v>
      </c>
      <c r="W361" s="70" t="s">
        <v>437</v>
      </c>
      <c r="X361" s="71">
        <v>0</v>
      </c>
      <c r="Y361" s="71">
        <v>0</v>
      </c>
      <c r="Z361" s="71">
        <v>0</v>
      </c>
      <c r="AA361" s="71">
        <v>0</v>
      </c>
      <c r="AC361" s="70">
        <v>359</v>
      </c>
      <c r="AD361" s="70" t="s">
        <v>437</v>
      </c>
      <c r="AE361" s="71">
        <v>0</v>
      </c>
      <c r="AF361" s="71">
        <v>0</v>
      </c>
      <c r="AG361" s="71">
        <v>0</v>
      </c>
      <c r="AH361" s="71">
        <v>0</v>
      </c>
      <c r="AJ361" s="70">
        <v>359</v>
      </c>
      <c r="AK361" s="70" t="s">
        <v>437</v>
      </c>
      <c r="AL361" s="71">
        <v>0</v>
      </c>
      <c r="AM361" s="71">
        <v>0</v>
      </c>
      <c r="AN361" s="71">
        <v>0</v>
      </c>
      <c r="AO361" s="71">
        <v>0</v>
      </c>
      <c r="AQ361" s="70">
        <v>359</v>
      </c>
      <c r="AR361" s="70" t="s">
        <v>437</v>
      </c>
      <c r="AS361" s="71">
        <v>0</v>
      </c>
      <c r="AT361" s="71">
        <v>0</v>
      </c>
      <c r="AU361" s="71">
        <v>0</v>
      </c>
      <c r="AV361" s="71">
        <v>0</v>
      </c>
      <c r="AX361" s="70">
        <v>359</v>
      </c>
      <c r="AY361" s="70" t="s">
        <v>437</v>
      </c>
      <c r="AZ361" s="71">
        <v>0</v>
      </c>
      <c r="BA361" s="71">
        <v>0</v>
      </c>
      <c r="BB361" s="71">
        <v>0</v>
      </c>
      <c r="BC361" s="71">
        <v>0</v>
      </c>
      <c r="BE361" s="70">
        <v>359</v>
      </c>
      <c r="BF361" s="70" t="s">
        <v>437</v>
      </c>
      <c r="BG361" s="71">
        <v>0</v>
      </c>
      <c r="BH361" s="71">
        <v>0</v>
      </c>
      <c r="BI361" s="71">
        <v>0</v>
      </c>
      <c r="BJ361" s="71">
        <v>0</v>
      </c>
      <c r="BL361" s="70">
        <v>359</v>
      </c>
      <c r="BM361" s="70" t="s">
        <v>437</v>
      </c>
      <c r="BN361" s="71">
        <v>0</v>
      </c>
      <c r="BO361" s="71">
        <v>0</v>
      </c>
      <c r="BP361" s="71">
        <v>0</v>
      </c>
      <c r="BQ361" s="71">
        <v>0</v>
      </c>
      <c r="BS361" s="70">
        <v>359</v>
      </c>
      <c r="BT361" s="70" t="s">
        <v>437</v>
      </c>
      <c r="BU361" s="71">
        <v>0</v>
      </c>
      <c r="BV361" s="71">
        <v>0</v>
      </c>
      <c r="BW361" s="71">
        <v>0</v>
      </c>
      <c r="BX361" s="71">
        <v>0</v>
      </c>
      <c r="BZ361" s="70">
        <v>359</v>
      </c>
      <c r="CA361" s="70" t="s">
        <v>437</v>
      </c>
      <c r="CB361" s="71">
        <v>0</v>
      </c>
      <c r="CC361" s="71">
        <v>0</v>
      </c>
      <c r="CD361" s="71">
        <v>0</v>
      </c>
      <c r="CE361" s="71">
        <v>0</v>
      </c>
      <c r="CG361" s="70">
        <v>359</v>
      </c>
      <c r="CH361" s="70" t="s">
        <v>437</v>
      </c>
      <c r="CI361" s="71">
        <v>0</v>
      </c>
      <c r="CJ361" s="71">
        <v>0</v>
      </c>
      <c r="CK361" s="71">
        <v>0</v>
      </c>
      <c r="CL361" s="71">
        <v>0</v>
      </c>
      <c r="CN361" s="70">
        <v>359</v>
      </c>
      <c r="CO361" s="70" t="s">
        <v>437</v>
      </c>
      <c r="CP361" s="71">
        <v>0</v>
      </c>
      <c r="CQ361" s="71">
        <v>0</v>
      </c>
      <c r="CR361" s="71">
        <v>0</v>
      </c>
      <c r="CS361" s="71">
        <v>0</v>
      </c>
      <c r="CU361" s="70">
        <v>359</v>
      </c>
      <c r="CV361" s="70" t="s">
        <v>437</v>
      </c>
      <c r="CW361" s="71">
        <v>0</v>
      </c>
      <c r="CX361" s="71">
        <v>0</v>
      </c>
      <c r="CY361" s="71">
        <v>0</v>
      </c>
      <c r="CZ361" s="71">
        <v>0</v>
      </c>
      <c r="DB361" s="70">
        <v>359</v>
      </c>
      <c r="DC361" s="70" t="s">
        <v>437</v>
      </c>
      <c r="DD361" s="71">
        <v>0</v>
      </c>
      <c r="DE361" s="71">
        <v>0</v>
      </c>
      <c r="DF361" s="71">
        <v>0</v>
      </c>
      <c r="DG361" s="71">
        <v>0</v>
      </c>
      <c r="DI361" s="70">
        <v>359</v>
      </c>
      <c r="DJ361" s="70" t="s">
        <v>437</v>
      </c>
      <c r="DK361" s="71">
        <v>0</v>
      </c>
      <c r="DL361" s="71">
        <v>0</v>
      </c>
      <c r="DM361" s="71">
        <v>0</v>
      </c>
      <c r="DN361" s="71">
        <v>0</v>
      </c>
      <c r="DP361" s="70">
        <v>359</v>
      </c>
      <c r="DQ361" s="70" t="s">
        <v>437</v>
      </c>
      <c r="DR361" s="71">
        <v>0</v>
      </c>
      <c r="DS361" s="71">
        <v>0</v>
      </c>
      <c r="DT361" s="71">
        <v>0</v>
      </c>
      <c r="DU361" s="71">
        <v>0</v>
      </c>
      <c r="DW361" s="70">
        <v>359</v>
      </c>
      <c r="DX361" s="70" t="s">
        <v>437</v>
      </c>
      <c r="DY361" s="71">
        <v>0</v>
      </c>
      <c r="DZ361" s="71">
        <v>0</v>
      </c>
      <c r="EA361" s="71">
        <v>0</v>
      </c>
      <c r="EB361" s="71">
        <v>0</v>
      </c>
    </row>
    <row r="362" spans="1:132" x14ac:dyDescent="0.35">
      <c r="A362" s="70">
        <v>360</v>
      </c>
      <c r="B362" s="70" t="s">
        <v>438</v>
      </c>
      <c r="C362" s="71">
        <v>0</v>
      </c>
      <c r="D362" s="71">
        <v>0</v>
      </c>
      <c r="E362" s="71">
        <v>0</v>
      </c>
      <c r="F362" s="71">
        <v>0</v>
      </c>
      <c r="H362" s="70">
        <v>360</v>
      </c>
      <c r="I362" s="70" t="s">
        <v>438</v>
      </c>
      <c r="J362" s="75">
        <v>0</v>
      </c>
      <c r="K362" s="71">
        <v>0</v>
      </c>
      <c r="L362" s="71">
        <v>0</v>
      </c>
      <c r="M362" s="71">
        <v>0</v>
      </c>
      <c r="O362" s="70">
        <v>360</v>
      </c>
      <c r="P362" s="70" t="s">
        <v>438</v>
      </c>
      <c r="Q362" s="75">
        <v>0</v>
      </c>
      <c r="R362" s="71">
        <v>0</v>
      </c>
      <c r="S362" s="71">
        <v>0</v>
      </c>
      <c r="T362" s="71">
        <v>0</v>
      </c>
      <c r="V362" s="70">
        <v>360</v>
      </c>
      <c r="W362" s="70" t="s">
        <v>438</v>
      </c>
      <c r="X362" s="71">
        <v>0</v>
      </c>
      <c r="Y362" s="71">
        <v>0</v>
      </c>
      <c r="Z362" s="71">
        <v>0</v>
      </c>
      <c r="AA362" s="71">
        <v>0</v>
      </c>
      <c r="AC362" s="70">
        <v>360</v>
      </c>
      <c r="AD362" s="70" t="s">
        <v>438</v>
      </c>
      <c r="AE362" s="71">
        <v>0</v>
      </c>
      <c r="AF362" s="71">
        <v>0</v>
      </c>
      <c r="AG362" s="71">
        <v>0</v>
      </c>
      <c r="AH362" s="71">
        <v>0</v>
      </c>
      <c r="AJ362" s="70">
        <v>360</v>
      </c>
      <c r="AK362" s="70" t="s">
        <v>438</v>
      </c>
      <c r="AL362" s="71">
        <v>0</v>
      </c>
      <c r="AM362" s="71">
        <v>0</v>
      </c>
      <c r="AN362" s="71">
        <v>0</v>
      </c>
      <c r="AO362" s="71">
        <v>0</v>
      </c>
      <c r="AQ362" s="70">
        <v>360</v>
      </c>
      <c r="AR362" s="70" t="s">
        <v>438</v>
      </c>
      <c r="AS362" s="71">
        <v>0</v>
      </c>
      <c r="AT362" s="71">
        <v>0</v>
      </c>
      <c r="AU362" s="71">
        <v>0</v>
      </c>
      <c r="AV362" s="71">
        <v>0</v>
      </c>
      <c r="AX362" s="70">
        <v>360</v>
      </c>
      <c r="AY362" s="70" t="s">
        <v>438</v>
      </c>
      <c r="AZ362" s="71">
        <v>0</v>
      </c>
      <c r="BA362" s="71">
        <v>0</v>
      </c>
      <c r="BB362" s="71">
        <v>0</v>
      </c>
      <c r="BC362" s="71">
        <v>0</v>
      </c>
      <c r="BE362" s="70">
        <v>360</v>
      </c>
      <c r="BF362" s="70" t="s">
        <v>438</v>
      </c>
      <c r="BG362" s="71">
        <v>0</v>
      </c>
      <c r="BH362" s="71">
        <v>0</v>
      </c>
      <c r="BI362" s="71">
        <v>0</v>
      </c>
      <c r="BJ362" s="71">
        <v>0</v>
      </c>
      <c r="BL362" s="70">
        <v>360</v>
      </c>
      <c r="BM362" s="70" t="s">
        <v>438</v>
      </c>
      <c r="BN362" s="71">
        <v>0</v>
      </c>
      <c r="BO362" s="71">
        <v>0</v>
      </c>
      <c r="BP362" s="71">
        <v>0</v>
      </c>
      <c r="BQ362" s="71">
        <v>0</v>
      </c>
      <c r="BS362" s="70">
        <v>360</v>
      </c>
      <c r="BT362" s="70" t="s">
        <v>438</v>
      </c>
      <c r="BU362" s="71">
        <v>0</v>
      </c>
      <c r="BV362" s="71">
        <v>0</v>
      </c>
      <c r="BW362" s="71">
        <v>0</v>
      </c>
      <c r="BX362" s="71">
        <v>0</v>
      </c>
      <c r="BZ362" s="70">
        <v>360</v>
      </c>
      <c r="CA362" s="70" t="s">
        <v>438</v>
      </c>
      <c r="CB362" s="71">
        <v>0</v>
      </c>
      <c r="CC362" s="71">
        <v>0</v>
      </c>
      <c r="CD362" s="71">
        <v>0</v>
      </c>
      <c r="CE362" s="71">
        <v>0</v>
      </c>
      <c r="CG362" s="70">
        <v>360</v>
      </c>
      <c r="CH362" s="70" t="s">
        <v>438</v>
      </c>
      <c r="CI362" s="71">
        <v>0</v>
      </c>
      <c r="CJ362" s="71">
        <v>0</v>
      </c>
      <c r="CK362" s="71">
        <v>0</v>
      </c>
      <c r="CL362" s="71">
        <v>0</v>
      </c>
      <c r="CN362" s="70">
        <v>360</v>
      </c>
      <c r="CO362" s="70" t="s">
        <v>438</v>
      </c>
      <c r="CP362" s="71">
        <v>0</v>
      </c>
      <c r="CQ362" s="71">
        <v>0</v>
      </c>
      <c r="CR362" s="71">
        <v>0</v>
      </c>
      <c r="CS362" s="71">
        <v>0</v>
      </c>
      <c r="CU362" s="70">
        <v>360</v>
      </c>
      <c r="CV362" s="70" t="s">
        <v>438</v>
      </c>
      <c r="CW362" s="71">
        <v>0</v>
      </c>
      <c r="CX362" s="71">
        <v>0</v>
      </c>
      <c r="CY362" s="71">
        <v>0</v>
      </c>
      <c r="CZ362" s="71">
        <v>0</v>
      </c>
      <c r="DB362" s="70">
        <v>360</v>
      </c>
      <c r="DC362" s="70" t="s">
        <v>438</v>
      </c>
      <c r="DD362" s="71">
        <v>0</v>
      </c>
      <c r="DE362" s="71">
        <v>0</v>
      </c>
      <c r="DF362" s="71">
        <v>0</v>
      </c>
      <c r="DG362" s="71">
        <v>0</v>
      </c>
      <c r="DI362" s="70">
        <v>360</v>
      </c>
      <c r="DJ362" s="70" t="s">
        <v>438</v>
      </c>
      <c r="DK362" s="71">
        <v>0</v>
      </c>
      <c r="DL362" s="71">
        <v>0</v>
      </c>
      <c r="DM362" s="71">
        <v>0</v>
      </c>
      <c r="DN362" s="71">
        <v>0</v>
      </c>
      <c r="DP362" s="70">
        <v>360</v>
      </c>
      <c r="DQ362" s="70" t="s">
        <v>438</v>
      </c>
      <c r="DR362" s="71">
        <v>0</v>
      </c>
      <c r="DS362" s="71">
        <v>0</v>
      </c>
      <c r="DT362" s="71">
        <v>0</v>
      </c>
      <c r="DU362" s="71">
        <v>0</v>
      </c>
      <c r="DW362" s="70">
        <v>360</v>
      </c>
      <c r="DX362" s="70" t="s">
        <v>438</v>
      </c>
      <c r="DY362" s="71">
        <v>0</v>
      </c>
      <c r="DZ362" s="71">
        <v>0</v>
      </c>
      <c r="EA362" s="71">
        <v>0</v>
      </c>
      <c r="EB362" s="71">
        <v>0</v>
      </c>
    </row>
    <row r="363" spans="1:132" x14ac:dyDescent="0.35">
      <c r="A363" s="70">
        <v>361</v>
      </c>
      <c r="B363" s="70" t="s">
        <v>439</v>
      </c>
      <c r="C363" s="71">
        <v>0</v>
      </c>
      <c r="D363" s="71">
        <v>0</v>
      </c>
      <c r="E363" s="71">
        <v>0</v>
      </c>
      <c r="F363" s="71">
        <v>0</v>
      </c>
      <c r="H363" s="70">
        <v>361</v>
      </c>
      <c r="I363" s="70" t="s">
        <v>439</v>
      </c>
      <c r="J363" s="75">
        <v>0</v>
      </c>
      <c r="K363" s="71">
        <v>0</v>
      </c>
      <c r="L363" s="71">
        <v>0</v>
      </c>
      <c r="M363" s="71">
        <v>0</v>
      </c>
      <c r="O363" s="70">
        <v>361</v>
      </c>
      <c r="P363" s="70" t="s">
        <v>439</v>
      </c>
      <c r="Q363" s="75">
        <v>0</v>
      </c>
      <c r="R363" s="71">
        <v>0</v>
      </c>
      <c r="S363" s="71">
        <v>0</v>
      </c>
      <c r="T363" s="71">
        <v>0</v>
      </c>
      <c r="V363" s="70">
        <v>361</v>
      </c>
      <c r="W363" s="70" t="s">
        <v>439</v>
      </c>
      <c r="X363" s="71">
        <v>0</v>
      </c>
      <c r="Y363" s="71">
        <v>0</v>
      </c>
      <c r="Z363" s="71">
        <v>0</v>
      </c>
      <c r="AA363" s="71">
        <v>0</v>
      </c>
      <c r="AC363" s="70">
        <v>361</v>
      </c>
      <c r="AD363" s="70" t="s">
        <v>439</v>
      </c>
      <c r="AE363" s="71">
        <v>0</v>
      </c>
      <c r="AF363" s="71">
        <v>0</v>
      </c>
      <c r="AG363" s="71">
        <v>0</v>
      </c>
      <c r="AH363" s="71">
        <v>0</v>
      </c>
      <c r="AJ363" s="70">
        <v>361</v>
      </c>
      <c r="AK363" s="70" t="s">
        <v>439</v>
      </c>
      <c r="AL363" s="71">
        <v>0</v>
      </c>
      <c r="AM363" s="71">
        <v>0</v>
      </c>
      <c r="AN363" s="71">
        <v>0</v>
      </c>
      <c r="AO363" s="71">
        <v>0</v>
      </c>
      <c r="AQ363" s="70">
        <v>361</v>
      </c>
      <c r="AR363" s="70" t="s">
        <v>439</v>
      </c>
      <c r="AS363" s="71">
        <v>0</v>
      </c>
      <c r="AT363" s="71">
        <v>0</v>
      </c>
      <c r="AU363" s="71">
        <v>0</v>
      </c>
      <c r="AV363" s="71">
        <v>0</v>
      </c>
      <c r="AX363" s="70">
        <v>361</v>
      </c>
      <c r="AY363" s="70" t="s">
        <v>439</v>
      </c>
      <c r="AZ363" s="71">
        <v>0</v>
      </c>
      <c r="BA363" s="71">
        <v>0</v>
      </c>
      <c r="BB363" s="71">
        <v>0</v>
      </c>
      <c r="BC363" s="71">
        <v>0</v>
      </c>
      <c r="BE363" s="70">
        <v>361</v>
      </c>
      <c r="BF363" s="70" t="s">
        <v>439</v>
      </c>
      <c r="BG363" s="71">
        <v>0</v>
      </c>
      <c r="BH363" s="71">
        <v>0</v>
      </c>
      <c r="BI363" s="71">
        <v>0</v>
      </c>
      <c r="BJ363" s="71">
        <v>0</v>
      </c>
      <c r="BL363" s="70">
        <v>361</v>
      </c>
      <c r="BM363" s="70" t="s">
        <v>439</v>
      </c>
      <c r="BN363" s="71">
        <v>0</v>
      </c>
      <c r="BO363" s="71">
        <v>0</v>
      </c>
      <c r="BP363" s="71">
        <v>0</v>
      </c>
      <c r="BQ363" s="71">
        <v>0</v>
      </c>
      <c r="BS363" s="70">
        <v>361</v>
      </c>
      <c r="BT363" s="70" t="s">
        <v>439</v>
      </c>
      <c r="BU363" s="71">
        <v>0</v>
      </c>
      <c r="BV363" s="71">
        <v>0</v>
      </c>
      <c r="BW363" s="71">
        <v>0</v>
      </c>
      <c r="BX363" s="71">
        <v>0</v>
      </c>
      <c r="BZ363" s="70">
        <v>361</v>
      </c>
      <c r="CA363" s="70" t="s">
        <v>439</v>
      </c>
      <c r="CB363" s="71">
        <v>0</v>
      </c>
      <c r="CC363" s="71">
        <v>0</v>
      </c>
      <c r="CD363" s="71">
        <v>0</v>
      </c>
      <c r="CE363" s="71">
        <v>0</v>
      </c>
      <c r="CG363" s="70">
        <v>361</v>
      </c>
      <c r="CH363" s="70" t="s">
        <v>439</v>
      </c>
      <c r="CI363" s="71">
        <v>0</v>
      </c>
      <c r="CJ363" s="71">
        <v>0</v>
      </c>
      <c r="CK363" s="71">
        <v>0</v>
      </c>
      <c r="CL363" s="71">
        <v>0</v>
      </c>
      <c r="CN363" s="70">
        <v>361</v>
      </c>
      <c r="CO363" s="70" t="s">
        <v>439</v>
      </c>
      <c r="CP363" s="71">
        <v>0</v>
      </c>
      <c r="CQ363" s="71">
        <v>0</v>
      </c>
      <c r="CR363" s="71">
        <v>0</v>
      </c>
      <c r="CS363" s="71">
        <v>0</v>
      </c>
      <c r="CU363" s="70">
        <v>361</v>
      </c>
      <c r="CV363" s="70" t="s">
        <v>439</v>
      </c>
      <c r="CW363" s="71">
        <v>0</v>
      </c>
      <c r="CX363" s="71">
        <v>0</v>
      </c>
      <c r="CY363" s="71">
        <v>0</v>
      </c>
      <c r="CZ363" s="71">
        <v>0</v>
      </c>
      <c r="DB363" s="70">
        <v>361</v>
      </c>
      <c r="DC363" s="70" t="s">
        <v>439</v>
      </c>
      <c r="DD363" s="71">
        <v>0</v>
      </c>
      <c r="DE363" s="71">
        <v>0</v>
      </c>
      <c r="DF363" s="71">
        <v>0</v>
      </c>
      <c r="DG363" s="71">
        <v>0</v>
      </c>
      <c r="DI363" s="70">
        <v>361</v>
      </c>
      <c r="DJ363" s="70" t="s">
        <v>439</v>
      </c>
      <c r="DK363" s="71">
        <v>0</v>
      </c>
      <c r="DL363" s="71">
        <v>0</v>
      </c>
      <c r="DM363" s="71">
        <v>0</v>
      </c>
      <c r="DN363" s="71">
        <v>0</v>
      </c>
      <c r="DP363" s="70">
        <v>361</v>
      </c>
      <c r="DQ363" s="70" t="s">
        <v>439</v>
      </c>
      <c r="DR363" s="71">
        <v>0</v>
      </c>
      <c r="DS363" s="71">
        <v>0</v>
      </c>
      <c r="DT363" s="71">
        <v>0</v>
      </c>
      <c r="DU363" s="71">
        <v>0</v>
      </c>
      <c r="DW363" s="70">
        <v>361</v>
      </c>
      <c r="DX363" s="70" t="s">
        <v>439</v>
      </c>
      <c r="DY363" s="71">
        <v>0</v>
      </c>
      <c r="DZ363" s="71">
        <v>0</v>
      </c>
      <c r="EA363" s="71">
        <v>0</v>
      </c>
      <c r="EB363" s="71">
        <v>0</v>
      </c>
    </row>
    <row r="364" spans="1:132" x14ac:dyDescent="0.35">
      <c r="A364" s="70">
        <v>362</v>
      </c>
      <c r="B364" s="70" t="s">
        <v>440</v>
      </c>
      <c r="C364" s="71">
        <v>0</v>
      </c>
      <c r="D364" s="71">
        <v>1.95214827369025</v>
      </c>
      <c r="E364" s="71">
        <v>0.35709009153993099</v>
      </c>
      <c r="F364" s="71">
        <v>2.30923836523018</v>
      </c>
      <c r="H364" s="70">
        <v>362</v>
      </c>
      <c r="I364" s="70" t="s">
        <v>440</v>
      </c>
      <c r="J364" s="75">
        <v>0</v>
      </c>
      <c r="K364" s="71">
        <v>125.991236150334</v>
      </c>
      <c r="L364" s="71">
        <v>6.4251554113262097</v>
      </c>
      <c r="M364" s="71">
        <v>132.41639156166099</v>
      </c>
      <c r="O364" s="70">
        <v>362</v>
      </c>
      <c r="P364" s="70" t="s">
        <v>440</v>
      </c>
      <c r="Q364" s="75">
        <v>0</v>
      </c>
      <c r="R364" s="71">
        <v>28.850839103156801</v>
      </c>
      <c r="S364" s="71">
        <v>12.025744657041701</v>
      </c>
      <c r="T364" s="71">
        <v>40.8765837601984</v>
      </c>
      <c r="V364" s="70">
        <v>362</v>
      </c>
      <c r="W364" s="70" t="s">
        <v>440</v>
      </c>
      <c r="X364" s="71">
        <v>0</v>
      </c>
      <c r="Y364" s="71">
        <v>77.480159723255298</v>
      </c>
      <c r="Z364" s="71">
        <v>4.0958724663852104</v>
      </c>
      <c r="AA364" s="71">
        <v>81.5760321896405</v>
      </c>
      <c r="AC364" s="70">
        <v>362</v>
      </c>
      <c r="AD364" s="70" t="s">
        <v>440</v>
      </c>
      <c r="AE364" s="71">
        <v>0</v>
      </c>
      <c r="AF364" s="71">
        <v>3.2932182542452599</v>
      </c>
      <c r="AG364" s="71">
        <v>2.19529877979237</v>
      </c>
      <c r="AH364" s="71">
        <v>5.4885170340376401</v>
      </c>
      <c r="AJ364" s="70">
        <v>362</v>
      </c>
      <c r="AK364" s="70" t="s">
        <v>440</v>
      </c>
      <c r="AL364" s="71">
        <v>0</v>
      </c>
      <c r="AM364" s="71">
        <v>0.57436294572220004</v>
      </c>
      <c r="AN364" s="71">
        <v>3.9293264042363399E-2</v>
      </c>
      <c r="AO364" s="71">
        <v>0.61365620976456303</v>
      </c>
      <c r="AQ364" s="70">
        <v>362</v>
      </c>
      <c r="AR364" s="70" t="s">
        <v>440</v>
      </c>
      <c r="AS364" s="71">
        <v>0</v>
      </c>
      <c r="AT364" s="71">
        <v>0.11584824114089801</v>
      </c>
      <c r="AU364" s="71">
        <v>6.4214447551999995E-2</v>
      </c>
      <c r="AV364" s="71">
        <v>0.18006268869289799</v>
      </c>
      <c r="AX364" s="70">
        <v>362</v>
      </c>
      <c r="AY364" s="70" t="s">
        <v>440</v>
      </c>
      <c r="AZ364" s="71">
        <v>0</v>
      </c>
      <c r="BA364" s="71">
        <v>0.57436294572220004</v>
      </c>
      <c r="BB364" s="71">
        <v>3.9293264042363399E-2</v>
      </c>
      <c r="BC364" s="71">
        <v>0.61365620976456303</v>
      </c>
      <c r="BE364" s="70">
        <v>362</v>
      </c>
      <c r="BF364" s="70" t="s">
        <v>440</v>
      </c>
      <c r="BG364" s="71">
        <v>0</v>
      </c>
      <c r="BH364" s="71">
        <v>0.11584824114089801</v>
      </c>
      <c r="BI364" s="71">
        <v>6.4214447551999995E-2</v>
      </c>
      <c r="BJ364" s="71">
        <v>0.18006268869289799</v>
      </c>
      <c r="BL364" s="70">
        <v>362</v>
      </c>
      <c r="BM364" s="70" t="s">
        <v>440</v>
      </c>
      <c r="BN364" s="71">
        <v>0</v>
      </c>
      <c r="BO364" s="71">
        <v>1.16958684236553</v>
      </c>
      <c r="BP364" s="71">
        <v>8.0013665505104595E-2</v>
      </c>
      <c r="BQ364" s="71">
        <v>1.24960050787063</v>
      </c>
      <c r="BS364" s="70">
        <v>362</v>
      </c>
      <c r="BT364" s="70" t="s">
        <v>440</v>
      </c>
      <c r="BU364" s="71">
        <v>0</v>
      </c>
      <c r="BV364" s="71">
        <v>0.175420808398186</v>
      </c>
      <c r="BW364" s="71">
        <v>0.103955569011782</v>
      </c>
      <c r="BX364" s="71">
        <v>0.27937637740996701</v>
      </c>
      <c r="BZ364" s="70">
        <v>362</v>
      </c>
      <c r="CA364" s="70" t="s">
        <v>440</v>
      </c>
      <c r="CB364" s="71">
        <v>0</v>
      </c>
      <c r="CC364" s="71">
        <v>3.46366685036707</v>
      </c>
      <c r="CD364" s="71">
        <v>0.15992012485193899</v>
      </c>
      <c r="CE364" s="71">
        <v>3.62358697521901</v>
      </c>
      <c r="CG364" s="70">
        <v>362</v>
      </c>
      <c r="CH364" s="70" t="s">
        <v>440</v>
      </c>
      <c r="CI364" s="71">
        <v>0</v>
      </c>
      <c r="CJ364" s="71">
        <v>0.28630604786394898</v>
      </c>
      <c r="CK364" s="71">
        <v>0.32996986075602502</v>
      </c>
      <c r="CL364" s="71">
        <v>0.61627590861997406</v>
      </c>
      <c r="CN364" s="70">
        <v>362</v>
      </c>
      <c r="CO364" s="70" t="s">
        <v>440</v>
      </c>
      <c r="CP364" s="71">
        <v>0</v>
      </c>
      <c r="CQ364" s="71">
        <v>0.48446416313178198</v>
      </c>
      <c r="CR364" s="71">
        <v>3.3143116948576398E-2</v>
      </c>
      <c r="CS364" s="71">
        <v>0.51760728008035894</v>
      </c>
      <c r="CU364" s="70">
        <v>362</v>
      </c>
      <c r="CV364" s="70" t="s">
        <v>440</v>
      </c>
      <c r="CW364" s="71">
        <v>0</v>
      </c>
      <c r="CX364" s="71">
        <v>9.6198166419874998E-2</v>
      </c>
      <c r="CY364" s="71">
        <v>5.5029411946248503E-2</v>
      </c>
      <c r="CZ364" s="71">
        <v>0.15122757836612399</v>
      </c>
      <c r="DB364" s="70">
        <v>362</v>
      </c>
      <c r="DC364" s="70" t="s">
        <v>440</v>
      </c>
      <c r="DD364" s="71">
        <v>0</v>
      </c>
      <c r="DE364" s="71">
        <v>3.3745916711610802</v>
      </c>
      <c r="DF364" s="71">
        <v>0.15130344869054699</v>
      </c>
      <c r="DG364" s="71">
        <v>3.5258951198516302</v>
      </c>
      <c r="DI364" s="70">
        <v>362</v>
      </c>
      <c r="DJ364" s="70" t="s">
        <v>440</v>
      </c>
      <c r="DK364" s="71">
        <v>0</v>
      </c>
      <c r="DL364" s="71">
        <v>0.35870447261645999</v>
      </c>
      <c r="DM364" s="71">
        <v>0.20079420074795601</v>
      </c>
      <c r="DN364" s="71">
        <v>0.55949867336441605</v>
      </c>
      <c r="DP364" s="70">
        <v>362</v>
      </c>
      <c r="DQ364" s="70" t="s">
        <v>440</v>
      </c>
      <c r="DR364" s="71">
        <v>0</v>
      </c>
      <c r="DS364" s="71">
        <v>1.32014071691824</v>
      </c>
      <c r="DT364" s="71">
        <v>9.0313343068673904E-2</v>
      </c>
      <c r="DU364" s="71">
        <v>1.41045405998691</v>
      </c>
      <c r="DW364" s="70">
        <v>362</v>
      </c>
      <c r="DX364" s="70" t="s">
        <v>440</v>
      </c>
      <c r="DY364" s="71">
        <v>0</v>
      </c>
      <c r="DZ364" s="71">
        <v>0.50491765689870904</v>
      </c>
      <c r="EA364" s="71">
        <v>0.15762003323380699</v>
      </c>
      <c r="EB364" s="71">
        <v>0.66253769013251596</v>
      </c>
    </row>
    <row r="365" spans="1:132" x14ac:dyDescent="0.35">
      <c r="A365" s="70">
        <v>363</v>
      </c>
      <c r="B365" s="70" t="s">
        <v>441</v>
      </c>
      <c r="C365" s="71">
        <v>0</v>
      </c>
      <c r="D365" s="71">
        <v>0</v>
      </c>
      <c r="E365" s="71">
        <v>0</v>
      </c>
      <c r="F365" s="71">
        <v>0</v>
      </c>
      <c r="H365" s="70">
        <v>363</v>
      </c>
      <c r="I365" s="70" t="s">
        <v>441</v>
      </c>
      <c r="J365" s="75">
        <v>0</v>
      </c>
      <c r="K365" s="71">
        <v>0</v>
      </c>
      <c r="L365" s="71">
        <v>0</v>
      </c>
      <c r="M365" s="71">
        <v>0</v>
      </c>
      <c r="O365" s="70">
        <v>363</v>
      </c>
      <c r="P365" s="70" t="s">
        <v>441</v>
      </c>
      <c r="Q365" s="75">
        <v>0</v>
      </c>
      <c r="R365" s="71">
        <v>0</v>
      </c>
      <c r="S365" s="71">
        <v>0</v>
      </c>
      <c r="T365" s="71">
        <v>0</v>
      </c>
      <c r="V365" s="70">
        <v>363</v>
      </c>
      <c r="W365" s="70" t="s">
        <v>441</v>
      </c>
      <c r="X365" s="71">
        <v>0</v>
      </c>
      <c r="Y365" s="71">
        <v>0</v>
      </c>
      <c r="Z365" s="71">
        <v>0</v>
      </c>
      <c r="AA365" s="71">
        <v>0</v>
      </c>
      <c r="AC365" s="70">
        <v>363</v>
      </c>
      <c r="AD365" s="70" t="s">
        <v>441</v>
      </c>
      <c r="AE365" s="71">
        <v>0</v>
      </c>
      <c r="AF365" s="71">
        <v>0</v>
      </c>
      <c r="AG365" s="71">
        <v>0</v>
      </c>
      <c r="AH365" s="71">
        <v>0</v>
      </c>
      <c r="AJ365" s="70">
        <v>363</v>
      </c>
      <c r="AK365" s="70" t="s">
        <v>441</v>
      </c>
      <c r="AL365" s="71">
        <v>0</v>
      </c>
      <c r="AM365" s="71">
        <v>0</v>
      </c>
      <c r="AN365" s="71">
        <v>0</v>
      </c>
      <c r="AO365" s="71">
        <v>0</v>
      </c>
      <c r="AQ365" s="70">
        <v>363</v>
      </c>
      <c r="AR365" s="70" t="s">
        <v>441</v>
      </c>
      <c r="AS365" s="71">
        <v>0</v>
      </c>
      <c r="AT365" s="71">
        <v>0</v>
      </c>
      <c r="AU365" s="71">
        <v>0</v>
      </c>
      <c r="AV365" s="71">
        <v>0</v>
      </c>
      <c r="AX365" s="70">
        <v>363</v>
      </c>
      <c r="AY365" s="70" t="s">
        <v>441</v>
      </c>
      <c r="AZ365" s="71">
        <v>0</v>
      </c>
      <c r="BA365" s="71">
        <v>0</v>
      </c>
      <c r="BB365" s="71">
        <v>0</v>
      </c>
      <c r="BC365" s="71">
        <v>0</v>
      </c>
      <c r="BE365" s="70">
        <v>363</v>
      </c>
      <c r="BF365" s="70" t="s">
        <v>441</v>
      </c>
      <c r="BG365" s="71">
        <v>0</v>
      </c>
      <c r="BH365" s="71">
        <v>0</v>
      </c>
      <c r="BI365" s="71">
        <v>0</v>
      </c>
      <c r="BJ365" s="71">
        <v>0</v>
      </c>
      <c r="BL365" s="70">
        <v>363</v>
      </c>
      <c r="BM365" s="70" t="s">
        <v>441</v>
      </c>
      <c r="BN365" s="71">
        <v>0</v>
      </c>
      <c r="BO365" s="71">
        <v>0</v>
      </c>
      <c r="BP365" s="71">
        <v>0</v>
      </c>
      <c r="BQ365" s="71">
        <v>0</v>
      </c>
      <c r="BS365" s="70">
        <v>363</v>
      </c>
      <c r="BT365" s="70" t="s">
        <v>441</v>
      </c>
      <c r="BU365" s="71">
        <v>0</v>
      </c>
      <c r="BV365" s="71">
        <v>0</v>
      </c>
      <c r="BW365" s="71">
        <v>0</v>
      </c>
      <c r="BX365" s="71">
        <v>0</v>
      </c>
      <c r="BZ365" s="70">
        <v>363</v>
      </c>
      <c r="CA365" s="70" t="s">
        <v>441</v>
      </c>
      <c r="CB365" s="71">
        <v>0</v>
      </c>
      <c r="CC365" s="71">
        <v>0</v>
      </c>
      <c r="CD365" s="71">
        <v>0</v>
      </c>
      <c r="CE365" s="71">
        <v>0</v>
      </c>
      <c r="CG365" s="70">
        <v>363</v>
      </c>
      <c r="CH365" s="70" t="s">
        <v>441</v>
      </c>
      <c r="CI365" s="71">
        <v>0</v>
      </c>
      <c r="CJ365" s="71">
        <v>0</v>
      </c>
      <c r="CK365" s="71">
        <v>0</v>
      </c>
      <c r="CL365" s="71">
        <v>0</v>
      </c>
      <c r="CN365" s="70">
        <v>363</v>
      </c>
      <c r="CO365" s="70" t="s">
        <v>441</v>
      </c>
      <c r="CP365" s="71">
        <v>0</v>
      </c>
      <c r="CQ365" s="71">
        <v>0</v>
      </c>
      <c r="CR365" s="71">
        <v>0</v>
      </c>
      <c r="CS365" s="71">
        <v>0</v>
      </c>
      <c r="CU365" s="70">
        <v>363</v>
      </c>
      <c r="CV365" s="70" t="s">
        <v>441</v>
      </c>
      <c r="CW365" s="71">
        <v>0</v>
      </c>
      <c r="CX365" s="71">
        <v>0</v>
      </c>
      <c r="CY365" s="71">
        <v>0</v>
      </c>
      <c r="CZ365" s="71">
        <v>0</v>
      </c>
      <c r="DB365" s="70">
        <v>363</v>
      </c>
      <c r="DC365" s="70" t="s">
        <v>441</v>
      </c>
      <c r="DD365" s="71">
        <v>0</v>
      </c>
      <c r="DE365" s="71">
        <v>0</v>
      </c>
      <c r="DF365" s="71">
        <v>0</v>
      </c>
      <c r="DG365" s="71">
        <v>0</v>
      </c>
      <c r="DI365" s="70">
        <v>363</v>
      </c>
      <c r="DJ365" s="70" t="s">
        <v>441</v>
      </c>
      <c r="DK365" s="71">
        <v>0</v>
      </c>
      <c r="DL365" s="71">
        <v>0</v>
      </c>
      <c r="DM365" s="71">
        <v>0</v>
      </c>
      <c r="DN365" s="71">
        <v>0</v>
      </c>
      <c r="DP365" s="70">
        <v>363</v>
      </c>
      <c r="DQ365" s="70" t="s">
        <v>441</v>
      </c>
      <c r="DR365" s="71">
        <v>0</v>
      </c>
      <c r="DS365" s="71">
        <v>0</v>
      </c>
      <c r="DT365" s="71">
        <v>0</v>
      </c>
      <c r="DU365" s="71">
        <v>0</v>
      </c>
      <c r="DW365" s="70">
        <v>363</v>
      </c>
      <c r="DX365" s="70" t="s">
        <v>441</v>
      </c>
      <c r="DY365" s="71">
        <v>0</v>
      </c>
      <c r="DZ365" s="71">
        <v>0</v>
      </c>
      <c r="EA365" s="71">
        <v>0</v>
      </c>
      <c r="EB365" s="71">
        <v>0</v>
      </c>
    </row>
    <row r="366" spans="1:132" x14ac:dyDescent="0.35">
      <c r="A366" s="70">
        <v>364</v>
      </c>
      <c r="B366" s="70" t="s">
        <v>442</v>
      </c>
      <c r="C366" s="71">
        <v>0</v>
      </c>
      <c r="D366" s="71">
        <v>0</v>
      </c>
      <c r="E366" s="71">
        <v>0</v>
      </c>
      <c r="F366" s="71">
        <v>0</v>
      </c>
      <c r="H366" s="70">
        <v>364</v>
      </c>
      <c r="I366" s="70" t="s">
        <v>442</v>
      </c>
      <c r="J366" s="75">
        <v>0</v>
      </c>
      <c r="K366" s="71">
        <v>0</v>
      </c>
      <c r="L366" s="71">
        <v>0</v>
      </c>
      <c r="M366" s="71">
        <v>0</v>
      </c>
      <c r="O366" s="70">
        <v>364</v>
      </c>
      <c r="P366" s="70" t="s">
        <v>442</v>
      </c>
      <c r="Q366" s="75">
        <v>0</v>
      </c>
      <c r="R366" s="71">
        <v>0</v>
      </c>
      <c r="S366" s="71">
        <v>0</v>
      </c>
      <c r="T366" s="71">
        <v>0</v>
      </c>
      <c r="V366" s="70">
        <v>364</v>
      </c>
      <c r="W366" s="70" t="s">
        <v>442</v>
      </c>
      <c r="X366" s="71">
        <v>0</v>
      </c>
      <c r="Y366" s="71">
        <v>0</v>
      </c>
      <c r="Z366" s="71">
        <v>0</v>
      </c>
      <c r="AA366" s="71">
        <v>0</v>
      </c>
      <c r="AC366" s="70">
        <v>364</v>
      </c>
      <c r="AD366" s="70" t="s">
        <v>442</v>
      </c>
      <c r="AE366" s="71">
        <v>0</v>
      </c>
      <c r="AF366" s="71">
        <v>0</v>
      </c>
      <c r="AG366" s="71">
        <v>0</v>
      </c>
      <c r="AH366" s="71">
        <v>0</v>
      </c>
      <c r="AJ366" s="70">
        <v>364</v>
      </c>
      <c r="AK366" s="70" t="s">
        <v>442</v>
      </c>
      <c r="AL366" s="71">
        <v>0</v>
      </c>
      <c r="AM366" s="71">
        <v>0</v>
      </c>
      <c r="AN366" s="71">
        <v>0</v>
      </c>
      <c r="AO366" s="71">
        <v>0</v>
      </c>
      <c r="AQ366" s="70">
        <v>364</v>
      </c>
      <c r="AR366" s="70" t="s">
        <v>442</v>
      </c>
      <c r="AS366" s="71">
        <v>0</v>
      </c>
      <c r="AT366" s="71">
        <v>0</v>
      </c>
      <c r="AU366" s="71">
        <v>0</v>
      </c>
      <c r="AV366" s="71">
        <v>0</v>
      </c>
      <c r="AX366" s="70">
        <v>364</v>
      </c>
      <c r="AY366" s="70" t="s">
        <v>442</v>
      </c>
      <c r="AZ366" s="71">
        <v>0</v>
      </c>
      <c r="BA366" s="71">
        <v>0</v>
      </c>
      <c r="BB366" s="71">
        <v>0</v>
      </c>
      <c r="BC366" s="71">
        <v>0</v>
      </c>
      <c r="BE366" s="70">
        <v>364</v>
      </c>
      <c r="BF366" s="70" t="s">
        <v>442</v>
      </c>
      <c r="BG366" s="71">
        <v>0</v>
      </c>
      <c r="BH366" s="71">
        <v>0</v>
      </c>
      <c r="BI366" s="71">
        <v>0</v>
      </c>
      <c r="BJ366" s="71">
        <v>0</v>
      </c>
      <c r="BL366" s="70">
        <v>364</v>
      </c>
      <c r="BM366" s="70" t="s">
        <v>442</v>
      </c>
      <c r="BN366" s="71">
        <v>0</v>
      </c>
      <c r="BO366" s="71">
        <v>0</v>
      </c>
      <c r="BP366" s="71">
        <v>0</v>
      </c>
      <c r="BQ366" s="71">
        <v>0</v>
      </c>
      <c r="BS366" s="70">
        <v>364</v>
      </c>
      <c r="BT366" s="70" t="s">
        <v>442</v>
      </c>
      <c r="BU366" s="71">
        <v>0</v>
      </c>
      <c r="BV366" s="71">
        <v>0</v>
      </c>
      <c r="BW366" s="71">
        <v>0</v>
      </c>
      <c r="BX366" s="71">
        <v>0</v>
      </c>
      <c r="BZ366" s="70">
        <v>364</v>
      </c>
      <c r="CA366" s="70" t="s">
        <v>442</v>
      </c>
      <c r="CB366" s="71">
        <v>0</v>
      </c>
      <c r="CC366" s="71">
        <v>0</v>
      </c>
      <c r="CD366" s="71">
        <v>0</v>
      </c>
      <c r="CE366" s="71">
        <v>0</v>
      </c>
      <c r="CG366" s="70">
        <v>364</v>
      </c>
      <c r="CH366" s="70" t="s">
        <v>442</v>
      </c>
      <c r="CI366" s="71">
        <v>0</v>
      </c>
      <c r="CJ366" s="71">
        <v>0</v>
      </c>
      <c r="CK366" s="71">
        <v>0</v>
      </c>
      <c r="CL366" s="71">
        <v>0</v>
      </c>
      <c r="CN366" s="70">
        <v>364</v>
      </c>
      <c r="CO366" s="70" t="s">
        <v>442</v>
      </c>
      <c r="CP366" s="71">
        <v>0</v>
      </c>
      <c r="CQ366" s="71">
        <v>0</v>
      </c>
      <c r="CR366" s="71">
        <v>0</v>
      </c>
      <c r="CS366" s="71">
        <v>0</v>
      </c>
      <c r="CU366" s="70">
        <v>364</v>
      </c>
      <c r="CV366" s="70" t="s">
        <v>442</v>
      </c>
      <c r="CW366" s="71">
        <v>0</v>
      </c>
      <c r="CX366" s="71">
        <v>0</v>
      </c>
      <c r="CY366" s="71">
        <v>0</v>
      </c>
      <c r="CZ366" s="71">
        <v>0</v>
      </c>
      <c r="DB366" s="70">
        <v>364</v>
      </c>
      <c r="DC366" s="70" t="s">
        <v>442</v>
      </c>
      <c r="DD366" s="71">
        <v>0</v>
      </c>
      <c r="DE366" s="71">
        <v>0</v>
      </c>
      <c r="DF366" s="71">
        <v>0</v>
      </c>
      <c r="DG366" s="71">
        <v>0</v>
      </c>
      <c r="DI366" s="70">
        <v>364</v>
      </c>
      <c r="DJ366" s="70" t="s">
        <v>442</v>
      </c>
      <c r="DK366" s="71">
        <v>0</v>
      </c>
      <c r="DL366" s="71">
        <v>0</v>
      </c>
      <c r="DM366" s="71">
        <v>0</v>
      </c>
      <c r="DN366" s="71">
        <v>0</v>
      </c>
      <c r="DP366" s="70">
        <v>364</v>
      </c>
      <c r="DQ366" s="70" t="s">
        <v>442</v>
      </c>
      <c r="DR366" s="71">
        <v>0</v>
      </c>
      <c r="DS366" s="71">
        <v>0</v>
      </c>
      <c r="DT366" s="71">
        <v>0</v>
      </c>
      <c r="DU366" s="71">
        <v>0</v>
      </c>
      <c r="DW366" s="70">
        <v>364</v>
      </c>
      <c r="DX366" s="70" t="s">
        <v>442</v>
      </c>
      <c r="DY366" s="71">
        <v>0</v>
      </c>
      <c r="DZ366" s="71">
        <v>0</v>
      </c>
      <c r="EA366" s="71">
        <v>0</v>
      </c>
      <c r="EB366" s="71">
        <v>0</v>
      </c>
    </row>
    <row r="367" spans="1:132" x14ac:dyDescent="0.35">
      <c r="A367" s="70">
        <v>365</v>
      </c>
      <c r="B367" s="70" t="s">
        <v>443</v>
      </c>
      <c r="C367" s="71">
        <v>0</v>
      </c>
      <c r="D367" s="71">
        <v>0</v>
      </c>
      <c r="E367" s="71">
        <v>0</v>
      </c>
      <c r="F367" s="71">
        <v>0</v>
      </c>
      <c r="H367" s="70">
        <v>365</v>
      </c>
      <c r="I367" s="70" t="s">
        <v>443</v>
      </c>
      <c r="J367" s="75">
        <v>0</v>
      </c>
      <c r="K367" s="71">
        <v>0</v>
      </c>
      <c r="L367" s="71">
        <v>0</v>
      </c>
      <c r="M367" s="71">
        <v>0</v>
      </c>
      <c r="O367" s="70">
        <v>365</v>
      </c>
      <c r="P367" s="70" t="s">
        <v>443</v>
      </c>
      <c r="Q367" s="75">
        <v>0</v>
      </c>
      <c r="R367" s="71">
        <v>0</v>
      </c>
      <c r="S367" s="71">
        <v>0</v>
      </c>
      <c r="T367" s="71">
        <v>0</v>
      </c>
      <c r="V367" s="70">
        <v>365</v>
      </c>
      <c r="W367" s="70" t="s">
        <v>443</v>
      </c>
      <c r="X367" s="71">
        <v>0</v>
      </c>
      <c r="Y367" s="71">
        <v>0</v>
      </c>
      <c r="Z367" s="71">
        <v>0</v>
      </c>
      <c r="AA367" s="71">
        <v>0</v>
      </c>
      <c r="AC367" s="70">
        <v>365</v>
      </c>
      <c r="AD367" s="70" t="s">
        <v>443</v>
      </c>
      <c r="AE367" s="71">
        <v>0</v>
      </c>
      <c r="AF367" s="71">
        <v>0</v>
      </c>
      <c r="AG367" s="71">
        <v>0</v>
      </c>
      <c r="AH367" s="71">
        <v>0</v>
      </c>
      <c r="AJ367" s="70">
        <v>365</v>
      </c>
      <c r="AK367" s="70" t="s">
        <v>443</v>
      </c>
      <c r="AL367" s="71">
        <v>0</v>
      </c>
      <c r="AM367" s="71">
        <v>0</v>
      </c>
      <c r="AN367" s="71">
        <v>0</v>
      </c>
      <c r="AO367" s="71">
        <v>0</v>
      </c>
      <c r="AQ367" s="70">
        <v>365</v>
      </c>
      <c r="AR367" s="70" t="s">
        <v>443</v>
      </c>
      <c r="AS367" s="71">
        <v>0</v>
      </c>
      <c r="AT367" s="71">
        <v>0</v>
      </c>
      <c r="AU367" s="71">
        <v>0</v>
      </c>
      <c r="AV367" s="71">
        <v>0</v>
      </c>
      <c r="AX367" s="70">
        <v>365</v>
      </c>
      <c r="AY367" s="70" t="s">
        <v>443</v>
      </c>
      <c r="AZ367" s="71">
        <v>0</v>
      </c>
      <c r="BA367" s="71">
        <v>0</v>
      </c>
      <c r="BB367" s="71">
        <v>0</v>
      </c>
      <c r="BC367" s="71">
        <v>0</v>
      </c>
      <c r="BE367" s="70">
        <v>365</v>
      </c>
      <c r="BF367" s="70" t="s">
        <v>443</v>
      </c>
      <c r="BG367" s="71">
        <v>0</v>
      </c>
      <c r="BH367" s="71">
        <v>0</v>
      </c>
      <c r="BI367" s="71">
        <v>0</v>
      </c>
      <c r="BJ367" s="71">
        <v>0</v>
      </c>
      <c r="BL367" s="70">
        <v>365</v>
      </c>
      <c r="BM367" s="70" t="s">
        <v>443</v>
      </c>
      <c r="BN367" s="71">
        <v>0</v>
      </c>
      <c r="BO367" s="71">
        <v>0</v>
      </c>
      <c r="BP367" s="71">
        <v>0</v>
      </c>
      <c r="BQ367" s="71">
        <v>0</v>
      </c>
      <c r="BS367" s="70">
        <v>365</v>
      </c>
      <c r="BT367" s="70" t="s">
        <v>443</v>
      </c>
      <c r="BU367" s="71">
        <v>0</v>
      </c>
      <c r="BV367" s="71">
        <v>0</v>
      </c>
      <c r="BW367" s="71">
        <v>0</v>
      </c>
      <c r="BX367" s="71">
        <v>0</v>
      </c>
      <c r="BZ367" s="70">
        <v>365</v>
      </c>
      <c r="CA367" s="70" t="s">
        <v>443</v>
      </c>
      <c r="CB367" s="71">
        <v>0</v>
      </c>
      <c r="CC367" s="71">
        <v>0</v>
      </c>
      <c r="CD367" s="71">
        <v>0</v>
      </c>
      <c r="CE367" s="71">
        <v>0</v>
      </c>
      <c r="CG367" s="70">
        <v>365</v>
      </c>
      <c r="CH367" s="70" t="s">
        <v>443</v>
      </c>
      <c r="CI367" s="71">
        <v>0</v>
      </c>
      <c r="CJ367" s="71">
        <v>0</v>
      </c>
      <c r="CK367" s="71">
        <v>0</v>
      </c>
      <c r="CL367" s="71">
        <v>0</v>
      </c>
      <c r="CN367" s="70">
        <v>365</v>
      </c>
      <c r="CO367" s="70" t="s">
        <v>443</v>
      </c>
      <c r="CP367" s="71">
        <v>0</v>
      </c>
      <c r="CQ367" s="71">
        <v>0</v>
      </c>
      <c r="CR367" s="71">
        <v>0</v>
      </c>
      <c r="CS367" s="71">
        <v>0</v>
      </c>
      <c r="CU367" s="70">
        <v>365</v>
      </c>
      <c r="CV367" s="70" t="s">
        <v>443</v>
      </c>
      <c r="CW367" s="71">
        <v>0</v>
      </c>
      <c r="CX367" s="71">
        <v>0</v>
      </c>
      <c r="CY367" s="71">
        <v>0</v>
      </c>
      <c r="CZ367" s="71">
        <v>0</v>
      </c>
      <c r="DB367" s="70">
        <v>365</v>
      </c>
      <c r="DC367" s="70" t="s">
        <v>443</v>
      </c>
      <c r="DD367" s="71">
        <v>0</v>
      </c>
      <c r="DE367" s="71">
        <v>0</v>
      </c>
      <c r="DF367" s="71">
        <v>0</v>
      </c>
      <c r="DG367" s="71">
        <v>0</v>
      </c>
      <c r="DI367" s="70">
        <v>365</v>
      </c>
      <c r="DJ367" s="70" t="s">
        <v>443</v>
      </c>
      <c r="DK367" s="71">
        <v>0</v>
      </c>
      <c r="DL367" s="71">
        <v>0</v>
      </c>
      <c r="DM367" s="71">
        <v>0</v>
      </c>
      <c r="DN367" s="71">
        <v>0</v>
      </c>
      <c r="DP367" s="70">
        <v>365</v>
      </c>
      <c r="DQ367" s="70" t="s">
        <v>443</v>
      </c>
      <c r="DR367" s="71">
        <v>0</v>
      </c>
      <c r="DS367" s="71">
        <v>0</v>
      </c>
      <c r="DT367" s="71">
        <v>0</v>
      </c>
      <c r="DU367" s="71">
        <v>0</v>
      </c>
      <c r="DW367" s="70">
        <v>365</v>
      </c>
      <c r="DX367" s="70" t="s">
        <v>443</v>
      </c>
      <c r="DY367" s="71">
        <v>0</v>
      </c>
      <c r="DZ367" s="71">
        <v>0</v>
      </c>
      <c r="EA367" s="71">
        <v>0</v>
      </c>
      <c r="EB367" s="71">
        <v>0</v>
      </c>
    </row>
    <row r="368" spans="1:132" x14ac:dyDescent="0.35">
      <c r="A368" s="70">
        <v>366</v>
      </c>
      <c r="B368" s="70" t="s">
        <v>444</v>
      </c>
      <c r="C368" s="71">
        <v>0</v>
      </c>
      <c r="D368" s="71">
        <v>0</v>
      </c>
      <c r="E368" s="71">
        <v>0</v>
      </c>
      <c r="F368" s="71">
        <v>0</v>
      </c>
      <c r="H368" s="70">
        <v>366</v>
      </c>
      <c r="I368" s="70" t="s">
        <v>444</v>
      </c>
      <c r="J368" s="75">
        <v>0</v>
      </c>
      <c r="K368" s="71">
        <v>0</v>
      </c>
      <c r="L368" s="71">
        <v>0</v>
      </c>
      <c r="M368" s="71">
        <v>0</v>
      </c>
      <c r="O368" s="70">
        <v>366</v>
      </c>
      <c r="P368" s="70" t="s">
        <v>444</v>
      </c>
      <c r="Q368" s="75">
        <v>0</v>
      </c>
      <c r="R368" s="71">
        <v>0</v>
      </c>
      <c r="S368" s="71">
        <v>0</v>
      </c>
      <c r="T368" s="71">
        <v>0</v>
      </c>
      <c r="V368" s="70">
        <v>366</v>
      </c>
      <c r="W368" s="70" t="s">
        <v>444</v>
      </c>
      <c r="X368" s="71">
        <v>0</v>
      </c>
      <c r="Y368" s="71">
        <v>0</v>
      </c>
      <c r="Z368" s="71">
        <v>0</v>
      </c>
      <c r="AA368" s="71">
        <v>0</v>
      </c>
      <c r="AC368" s="70">
        <v>366</v>
      </c>
      <c r="AD368" s="70" t="s">
        <v>444</v>
      </c>
      <c r="AE368" s="71">
        <v>0</v>
      </c>
      <c r="AF368" s="71">
        <v>0</v>
      </c>
      <c r="AG368" s="71">
        <v>0</v>
      </c>
      <c r="AH368" s="71">
        <v>0</v>
      </c>
      <c r="AJ368" s="70">
        <v>366</v>
      </c>
      <c r="AK368" s="70" t="s">
        <v>444</v>
      </c>
      <c r="AL368" s="71">
        <v>0</v>
      </c>
      <c r="AM368" s="71">
        <v>0</v>
      </c>
      <c r="AN368" s="71">
        <v>0</v>
      </c>
      <c r="AO368" s="71">
        <v>0</v>
      </c>
      <c r="AQ368" s="70">
        <v>366</v>
      </c>
      <c r="AR368" s="70" t="s">
        <v>444</v>
      </c>
      <c r="AS368" s="71">
        <v>0</v>
      </c>
      <c r="AT368" s="71">
        <v>0</v>
      </c>
      <c r="AU368" s="71">
        <v>0</v>
      </c>
      <c r="AV368" s="71">
        <v>0</v>
      </c>
      <c r="AX368" s="70">
        <v>366</v>
      </c>
      <c r="AY368" s="70" t="s">
        <v>444</v>
      </c>
      <c r="AZ368" s="71">
        <v>0</v>
      </c>
      <c r="BA368" s="71">
        <v>0</v>
      </c>
      <c r="BB368" s="71">
        <v>0</v>
      </c>
      <c r="BC368" s="71">
        <v>0</v>
      </c>
      <c r="BE368" s="70">
        <v>366</v>
      </c>
      <c r="BF368" s="70" t="s">
        <v>444</v>
      </c>
      <c r="BG368" s="71">
        <v>0</v>
      </c>
      <c r="BH368" s="71">
        <v>0</v>
      </c>
      <c r="BI368" s="71">
        <v>0</v>
      </c>
      <c r="BJ368" s="71">
        <v>0</v>
      </c>
      <c r="BL368" s="70">
        <v>366</v>
      </c>
      <c r="BM368" s="70" t="s">
        <v>444</v>
      </c>
      <c r="BN368" s="71">
        <v>0</v>
      </c>
      <c r="BO368" s="71">
        <v>0</v>
      </c>
      <c r="BP368" s="71">
        <v>0</v>
      </c>
      <c r="BQ368" s="71">
        <v>0</v>
      </c>
      <c r="BS368" s="70">
        <v>366</v>
      </c>
      <c r="BT368" s="70" t="s">
        <v>444</v>
      </c>
      <c r="BU368" s="71">
        <v>0</v>
      </c>
      <c r="BV368" s="71">
        <v>0</v>
      </c>
      <c r="BW368" s="71">
        <v>0</v>
      </c>
      <c r="BX368" s="71">
        <v>0</v>
      </c>
      <c r="BZ368" s="70">
        <v>366</v>
      </c>
      <c r="CA368" s="70" t="s">
        <v>444</v>
      </c>
      <c r="CB368" s="71">
        <v>0</v>
      </c>
      <c r="CC368" s="71">
        <v>0</v>
      </c>
      <c r="CD368" s="71">
        <v>0</v>
      </c>
      <c r="CE368" s="71">
        <v>0</v>
      </c>
      <c r="CG368" s="70">
        <v>366</v>
      </c>
      <c r="CH368" s="70" t="s">
        <v>444</v>
      </c>
      <c r="CI368" s="71">
        <v>0</v>
      </c>
      <c r="CJ368" s="71">
        <v>0</v>
      </c>
      <c r="CK368" s="71">
        <v>0</v>
      </c>
      <c r="CL368" s="71">
        <v>0</v>
      </c>
      <c r="CN368" s="70">
        <v>366</v>
      </c>
      <c r="CO368" s="70" t="s">
        <v>444</v>
      </c>
      <c r="CP368" s="71">
        <v>0</v>
      </c>
      <c r="CQ368" s="71">
        <v>0</v>
      </c>
      <c r="CR368" s="71">
        <v>0</v>
      </c>
      <c r="CS368" s="71">
        <v>0</v>
      </c>
      <c r="CU368" s="70">
        <v>366</v>
      </c>
      <c r="CV368" s="70" t="s">
        <v>444</v>
      </c>
      <c r="CW368" s="71">
        <v>0</v>
      </c>
      <c r="CX368" s="71">
        <v>0</v>
      </c>
      <c r="CY368" s="71">
        <v>0</v>
      </c>
      <c r="CZ368" s="71">
        <v>0</v>
      </c>
      <c r="DB368" s="70">
        <v>366</v>
      </c>
      <c r="DC368" s="70" t="s">
        <v>444</v>
      </c>
      <c r="DD368" s="71">
        <v>0</v>
      </c>
      <c r="DE368" s="71">
        <v>0</v>
      </c>
      <c r="DF368" s="71">
        <v>0</v>
      </c>
      <c r="DG368" s="71">
        <v>0</v>
      </c>
      <c r="DI368" s="70">
        <v>366</v>
      </c>
      <c r="DJ368" s="70" t="s">
        <v>444</v>
      </c>
      <c r="DK368" s="71">
        <v>0</v>
      </c>
      <c r="DL368" s="71">
        <v>0</v>
      </c>
      <c r="DM368" s="71">
        <v>0</v>
      </c>
      <c r="DN368" s="71">
        <v>0</v>
      </c>
      <c r="DP368" s="70">
        <v>366</v>
      </c>
      <c r="DQ368" s="70" t="s">
        <v>444</v>
      </c>
      <c r="DR368" s="71">
        <v>0</v>
      </c>
      <c r="DS368" s="71">
        <v>0</v>
      </c>
      <c r="DT368" s="71">
        <v>0</v>
      </c>
      <c r="DU368" s="71">
        <v>0</v>
      </c>
      <c r="DW368" s="70">
        <v>366</v>
      </c>
      <c r="DX368" s="70" t="s">
        <v>444</v>
      </c>
      <c r="DY368" s="71">
        <v>0</v>
      </c>
      <c r="DZ368" s="71">
        <v>0</v>
      </c>
      <c r="EA368" s="71">
        <v>0</v>
      </c>
      <c r="EB368" s="71">
        <v>0</v>
      </c>
    </row>
    <row r="369" spans="1:132" x14ac:dyDescent="0.35">
      <c r="A369" s="70">
        <v>367</v>
      </c>
      <c r="B369" s="70" t="s">
        <v>445</v>
      </c>
      <c r="C369" s="71">
        <v>0</v>
      </c>
      <c r="D369" s="71">
        <v>0</v>
      </c>
      <c r="E369" s="71">
        <v>0</v>
      </c>
      <c r="F369" s="71">
        <v>0</v>
      </c>
      <c r="H369" s="70">
        <v>367</v>
      </c>
      <c r="I369" s="70" t="s">
        <v>445</v>
      </c>
      <c r="J369" s="75">
        <v>0</v>
      </c>
      <c r="K369" s="71">
        <v>0</v>
      </c>
      <c r="L369" s="71">
        <v>0</v>
      </c>
      <c r="M369" s="71">
        <v>0</v>
      </c>
      <c r="O369" s="70">
        <v>367</v>
      </c>
      <c r="P369" s="70" t="s">
        <v>445</v>
      </c>
      <c r="Q369" s="75">
        <v>0</v>
      </c>
      <c r="R369" s="71">
        <v>0</v>
      </c>
      <c r="S369" s="71">
        <v>0</v>
      </c>
      <c r="T369" s="71">
        <v>0</v>
      </c>
      <c r="V369" s="70">
        <v>367</v>
      </c>
      <c r="W369" s="70" t="s">
        <v>445</v>
      </c>
      <c r="X369" s="71">
        <v>0</v>
      </c>
      <c r="Y369" s="71">
        <v>0</v>
      </c>
      <c r="Z369" s="71">
        <v>0</v>
      </c>
      <c r="AA369" s="71">
        <v>0</v>
      </c>
      <c r="AC369" s="70">
        <v>367</v>
      </c>
      <c r="AD369" s="70" t="s">
        <v>445</v>
      </c>
      <c r="AE369" s="71">
        <v>0</v>
      </c>
      <c r="AF369" s="71">
        <v>0</v>
      </c>
      <c r="AG369" s="71">
        <v>0</v>
      </c>
      <c r="AH369" s="71">
        <v>0</v>
      </c>
      <c r="AJ369" s="70">
        <v>367</v>
      </c>
      <c r="AK369" s="70" t="s">
        <v>445</v>
      </c>
      <c r="AL369" s="71">
        <v>0</v>
      </c>
      <c r="AM369" s="71">
        <v>0</v>
      </c>
      <c r="AN369" s="71">
        <v>0</v>
      </c>
      <c r="AO369" s="71">
        <v>0</v>
      </c>
      <c r="AQ369" s="70">
        <v>367</v>
      </c>
      <c r="AR369" s="70" t="s">
        <v>445</v>
      </c>
      <c r="AS369" s="71">
        <v>0</v>
      </c>
      <c r="AT369" s="71">
        <v>0</v>
      </c>
      <c r="AU369" s="71">
        <v>0</v>
      </c>
      <c r="AV369" s="71">
        <v>0</v>
      </c>
      <c r="AX369" s="70">
        <v>367</v>
      </c>
      <c r="AY369" s="70" t="s">
        <v>445</v>
      </c>
      <c r="AZ369" s="71">
        <v>0</v>
      </c>
      <c r="BA369" s="71">
        <v>0</v>
      </c>
      <c r="BB369" s="71">
        <v>0</v>
      </c>
      <c r="BC369" s="71">
        <v>0</v>
      </c>
      <c r="BE369" s="70">
        <v>367</v>
      </c>
      <c r="BF369" s="70" t="s">
        <v>445</v>
      </c>
      <c r="BG369" s="71">
        <v>0</v>
      </c>
      <c r="BH369" s="71">
        <v>0</v>
      </c>
      <c r="BI369" s="71">
        <v>0</v>
      </c>
      <c r="BJ369" s="71">
        <v>0</v>
      </c>
      <c r="BL369" s="70">
        <v>367</v>
      </c>
      <c r="BM369" s="70" t="s">
        <v>445</v>
      </c>
      <c r="BN369" s="71">
        <v>0</v>
      </c>
      <c r="BO369" s="71">
        <v>0</v>
      </c>
      <c r="BP369" s="71">
        <v>0</v>
      </c>
      <c r="BQ369" s="71">
        <v>0</v>
      </c>
      <c r="BS369" s="70">
        <v>367</v>
      </c>
      <c r="BT369" s="70" t="s">
        <v>445</v>
      </c>
      <c r="BU369" s="71">
        <v>0</v>
      </c>
      <c r="BV369" s="71">
        <v>0</v>
      </c>
      <c r="BW369" s="71">
        <v>0</v>
      </c>
      <c r="BX369" s="71">
        <v>0</v>
      </c>
      <c r="BZ369" s="70">
        <v>367</v>
      </c>
      <c r="CA369" s="70" t="s">
        <v>445</v>
      </c>
      <c r="CB369" s="71">
        <v>0</v>
      </c>
      <c r="CC369" s="71">
        <v>0</v>
      </c>
      <c r="CD369" s="71">
        <v>0</v>
      </c>
      <c r="CE369" s="71">
        <v>0</v>
      </c>
      <c r="CG369" s="70">
        <v>367</v>
      </c>
      <c r="CH369" s="70" t="s">
        <v>445</v>
      </c>
      <c r="CI369" s="71">
        <v>0</v>
      </c>
      <c r="CJ369" s="71">
        <v>0</v>
      </c>
      <c r="CK369" s="71">
        <v>0</v>
      </c>
      <c r="CL369" s="71">
        <v>0</v>
      </c>
      <c r="CN369" s="70">
        <v>367</v>
      </c>
      <c r="CO369" s="70" t="s">
        <v>445</v>
      </c>
      <c r="CP369" s="71">
        <v>0</v>
      </c>
      <c r="CQ369" s="71">
        <v>0</v>
      </c>
      <c r="CR369" s="71">
        <v>0</v>
      </c>
      <c r="CS369" s="71">
        <v>0</v>
      </c>
      <c r="CU369" s="70">
        <v>367</v>
      </c>
      <c r="CV369" s="70" t="s">
        <v>445</v>
      </c>
      <c r="CW369" s="71">
        <v>0</v>
      </c>
      <c r="CX369" s="71">
        <v>0</v>
      </c>
      <c r="CY369" s="71">
        <v>0</v>
      </c>
      <c r="CZ369" s="71">
        <v>0</v>
      </c>
      <c r="DB369" s="70">
        <v>367</v>
      </c>
      <c r="DC369" s="70" t="s">
        <v>445</v>
      </c>
      <c r="DD369" s="71">
        <v>0</v>
      </c>
      <c r="DE369" s="71">
        <v>0</v>
      </c>
      <c r="DF369" s="71">
        <v>0</v>
      </c>
      <c r="DG369" s="71">
        <v>0</v>
      </c>
      <c r="DI369" s="70">
        <v>367</v>
      </c>
      <c r="DJ369" s="70" t="s">
        <v>445</v>
      </c>
      <c r="DK369" s="71">
        <v>0</v>
      </c>
      <c r="DL369" s="71">
        <v>0</v>
      </c>
      <c r="DM369" s="71">
        <v>0</v>
      </c>
      <c r="DN369" s="71">
        <v>0</v>
      </c>
      <c r="DP369" s="70">
        <v>367</v>
      </c>
      <c r="DQ369" s="70" t="s">
        <v>445</v>
      </c>
      <c r="DR369" s="71">
        <v>0</v>
      </c>
      <c r="DS369" s="71">
        <v>0</v>
      </c>
      <c r="DT369" s="71">
        <v>0</v>
      </c>
      <c r="DU369" s="71">
        <v>0</v>
      </c>
      <c r="DW369" s="70">
        <v>367</v>
      </c>
      <c r="DX369" s="70" t="s">
        <v>445</v>
      </c>
      <c r="DY369" s="71">
        <v>0</v>
      </c>
      <c r="DZ369" s="71">
        <v>0</v>
      </c>
      <c r="EA369" s="71">
        <v>0</v>
      </c>
      <c r="EB369" s="71">
        <v>0</v>
      </c>
    </row>
    <row r="370" spans="1:132" x14ac:dyDescent="0.35">
      <c r="A370" s="70">
        <v>368</v>
      </c>
      <c r="B370" s="70" t="s">
        <v>446</v>
      </c>
      <c r="C370" s="71">
        <v>0</v>
      </c>
      <c r="D370" s="71">
        <v>0.83857825450983803</v>
      </c>
      <c r="E370" s="71">
        <v>5.7828018707483597</v>
      </c>
      <c r="F370" s="71">
        <v>6.6213801252581996</v>
      </c>
      <c r="H370" s="70">
        <v>368</v>
      </c>
      <c r="I370" s="70" t="s">
        <v>446</v>
      </c>
      <c r="J370" s="75">
        <v>0</v>
      </c>
      <c r="K370" s="71">
        <v>1377.45057371444</v>
      </c>
      <c r="L370" s="71">
        <v>103.789261879828</v>
      </c>
      <c r="M370" s="71">
        <v>1481.2398355942601</v>
      </c>
      <c r="O370" s="70">
        <v>368</v>
      </c>
      <c r="P370" s="70" t="s">
        <v>446</v>
      </c>
      <c r="Q370" s="75">
        <v>0</v>
      </c>
      <c r="R370" s="71">
        <v>72.915983088276803</v>
      </c>
      <c r="S370" s="71">
        <v>193.16673264559799</v>
      </c>
      <c r="T370" s="71">
        <v>266.08271573387498</v>
      </c>
      <c r="V370" s="70">
        <v>368</v>
      </c>
      <c r="W370" s="70" t="s">
        <v>446</v>
      </c>
      <c r="X370" s="71">
        <v>0</v>
      </c>
      <c r="Y370" s="71">
        <v>979.74337506126301</v>
      </c>
      <c r="Z370" s="71">
        <v>66.287027875805606</v>
      </c>
      <c r="AA370" s="71">
        <v>1046.03040293707</v>
      </c>
      <c r="AC370" s="70">
        <v>368</v>
      </c>
      <c r="AD370" s="70" t="s">
        <v>446</v>
      </c>
      <c r="AE370" s="71">
        <v>0</v>
      </c>
      <c r="AF370" s="71">
        <v>18.515488703303198</v>
      </c>
      <c r="AG370" s="71">
        <v>35.221573466296</v>
      </c>
      <c r="AH370" s="71">
        <v>53.737062169599199</v>
      </c>
      <c r="AJ370" s="70">
        <v>368</v>
      </c>
      <c r="AK370" s="70" t="s">
        <v>446</v>
      </c>
      <c r="AL370" s="71">
        <v>0</v>
      </c>
      <c r="AM370" s="71">
        <v>8.7399290661177105</v>
      </c>
      <c r="AN370" s="71">
        <v>0.63364051688537104</v>
      </c>
      <c r="AO370" s="71">
        <v>9.3735695830030803</v>
      </c>
      <c r="AQ370" s="70">
        <v>368</v>
      </c>
      <c r="AR370" s="70" t="s">
        <v>446</v>
      </c>
      <c r="AS370" s="71">
        <v>0</v>
      </c>
      <c r="AT370" s="71">
        <v>0.47797929583472998</v>
      </c>
      <c r="AU370" s="71">
        <v>1.03555203255259</v>
      </c>
      <c r="AV370" s="71">
        <v>1.51353132838732</v>
      </c>
      <c r="AX370" s="70">
        <v>368</v>
      </c>
      <c r="AY370" s="70" t="s">
        <v>446</v>
      </c>
      <c r="AZ370" s="71">
        <v>0</v>
      </c>
      <c r="BA370" s="71">
        <v>8.7399290661177105</v>
      </c>
      <c r="BB370" s="71">
        <v>0.63364051688537104</v>
      </c>
      <c r="BC370" s="71">
        <v>9.3735695830030803</v>
      </c>
      <c r="BE370" s="70">
        <v>368</v>
      </c>
      <c r="BF370" s="70" t="s">
        <v>446</v>
      </c>
      <c r="BG370" s="71">
        <v>0</v>
      </c>
      <c r="BH370" s="71">
        <v>0.47797929583472998</v>
      </c>
      <c r="BI370" s="71">
        <v>1.03555203255259</v>
      </c>
      <c r="BJ370" s="71">
        <v>1.51353132838732</v>
      </c>
      <c r="BL370" s="70">
        <v>368</v>
      </c>
      <c r="BM370" s="70" t="s">
        <v>446</v>
      </c>
      <c r="BN370" s="71">
        <v>0</v>
      </c>
      <c r="BO370" s="71">
        <v>17.797293706135701</v>
      </c>
      <c r="BP370" s="71">
        <v>1.29029495523422</v>
      </c>
      <c r="BQ370" s="71">
        <v>19.087588661369999</v>
      </c>
      <c r="BS370" s="70">
        <v>368</v>
      </c>
      <c r="BT370" s="70" t="s">
        <v>446</v>
      </c>
      <c r="BU370" s="71">
        <v>0</v>
      </c>
      <c r="BV370" s="71">
        <v>2.6912238040143102</v>
      </c>
      <c r="BW370" s="71">
        <v>1.67346773819564</v>
      </c>
      <c r="BX370" s="71">
        <v>4.3646915422099504</v>
      </c>
      <c r="BZ370" s="70">
        <v>368</v>
      </c>
      <c r="CA370" s="70" t="s">
        <v>446</v>
      </c>
      <c r="CB370" s="71">
        <v>0</v>
      </c>
      <c r="CC370" s="71">
        <v>33.756095201708298</v>
      </c>
      <c r="CD370" s="71">
        <v>2.5850980278295599</v>
      </c>
      <c r="CE370" s="71">
        <v>36.3411932295379</v>
      </c>
      <c r="CG370" s="70">
        <v>368</v>
      </c>
      <c r="CH370" s="70" t="s">
        <v>446</v>
      </c>
      <c r="CI370" s="71">
        <v>0</v>
      </c>
      <c r="CJ370" s="71">
        <v>3.1485021052644502</v>
      </c>
      <c r="CK370" s="71">
        <v>5.2949957156314102</v>
      </c>
      <c r="CL370" s="71">
        <v>8.4434978208958604</v>
      </c>
      <c r="CN370" s="70">
        <v>368</v>
      </c>
      <c r="CO370" s="70" t="s">
        <v>446</v>
      </c>
      <c r="CP370" s="71">
        <v>0</v>
      </c>
      <c r="CQ370" s="71">
        <v>7.3719630633968301</v>
      </c>
      <c r="CR370" s="71">
        <v>0.53446366104497101</v>
      </c>
      <c r="CS370" s="71">
        <v>7.9064267244417996</v>
      </c>
      <c r="CU370" s="70">
        <v>368</v>
      </c>
      <c r="CV370" s="70" t="s">
        <v>446</v>
      </c>
      <c r="CW370" s="71">
        <v>0</v>
      </c>
      <c r="CX370" s="71">
        <v>0.39587036443187701</v>
      </c>
      <c r="CY370" s="71">
        <v>0.88701802301014498</v>
      </c>
      <c r="CZ370" s="71">
        <v>1.2828883874420201</v>
      </c>
      <c r="DB370" s="70">
        <v>368</v>
      </c>
      <c r="DC370" s="70" t="s">
        <v>446</v>
      </c>
      <c r="DD370" s="71">
        <v>0</v>
      </c>
      <c r="DE370" s="71">
        <v>11.227227258948201</v>
      </c>
      <c r="DF370" s="71">
        <v>2.4543272351989298</v>
      </c>
      <c r="DG370" s="71">
        <v>13.6815544941471</v>
      </c>
      <c r="DI370" s="70">
        <v>368</v>
      </c>
      <c r="DJ370" s="70" t="s">
        <v>446</v>
      </c>
      <c r="DK370" s="71">
        <v>0</v>
      </c>
      <c r="DL370" s="71">
        <v>1.5021281368181301</v>
      </c>
      <c r="DM370" s="71">
        <v>3.2382743283969799</v>
      </c>
      <c r="DN370" s="71">
        <v>4.7404024652151104</v>
      </c>
      <c r="DP370" s="70">
        <v>368</v>
      </c>
      <c r="DQ370" s="70" t="s">
        <v>446</v>
      </c>
      <c r="DR370" s="71">
        <v>0</v>
      </c>
      <c r="DS370" s="71">
        <v>20.088232204205699</v>
      </c>
      <c r="DT370" s="71">
        <v>1.45638685862246</v>
      </c>
      <c r="DU370" s="71">
        <v>21.5446190628282</v>
      </c>
      <c r="DW370" s="70">
        <v>368</v>
      </c>
      <c r="DX370" s="70" t="s">
        <v>446</v>
      </c>
      <c r="DY370" s="71">
        <v>0</v>
      </c>
      <c r="DZ370" s="71">
        <v>0.93810784645882395</v>
      </c>
      <c r="EA370" s="71">
        <v>2.5385057669839401</v>
      </c>
      <c r="EB370" s="71">
        <v>3.4766136134427699</v>
      </c>
    </row>
    <row r="371" spans="1:132" x14ac:dyDescent="0.35">
      <c r="A371" s="70">
        <v>369</v>
      </c>
      <c r="B371" s="70" t="s">
        <v>447</v>
      </c>
      <c r="C371" s="71">
        <v>0</v>
      </c>
      <c r="D371" s="71">
        <v>0</v>
      </c>
      <c r="E371" s="71">
        <v>0</v>
      </c>
      <c r="F371" s="71">
        <v>0</v>
      </c>
      <c r="H371" s="70">
        <v>369</v>
      </c>
      <c r="I371" s="70" t="s">
        <v>447</v>
      </c>
      <c r="J371" s="75">
        <v>0</v>
      </c>
      <c r="K371" s="71">
        <v>0</v>
      </c>
      <c r="L371" s="71">
        <v>0</v>
      </c>
      <c r="M371" s="71">
        <v>0</v>
      </c>
      <c r="O371" s="70">
        <v>369</v>
      </c>
      <c r="P371" s="70" t="s">
        <v>447</v>
      </c>
      <c r="Q371" s="75">
        <v>0</v>
      </c>
      <c r="R371" s="71">
        <v>0</v>
      </c>
      <c r="S371" s="71">
        <v>0</v>
      </c>
      <c r="T371" s="71">
        <v>0</v>
      </c>
      <c r="V371" s="70">
        <v>369</v>
      </c>
      <c r="W371" s="70" t="s">
        <v>447</v>
      </c>
      <c r="X371" s="71">
        <v>0</v>
      </c>
      <c r="Y371" s="71">
        <v>0</v>
      </c>
      <c r="Z371" s="71">
        <v>0</v>
      </c>
      <c r="AA371" s="71">
        <v>0</v>
      </c>
      <c r="AC371" s="70">
        <v>369</v>
      </c>
      <c r="AD371" s="70" t="s">
        <v>447</v>
      </c>
      <c r="AE371" s="71">
        <v>0</v>
      </c>
      <c r="AF371" s="71">
        <v>0</v>
      </c>
      <c r="AG371" s="71">
        <v>0</v>
      </c>
      <c r="AH371" s="71">
        <v>0</v>
      </c>
      <c r="AJ371" s="70">
        <v>369</v>
      </c>
      <c r="AK371" s="70" t="s">
        <v>447</v>
      </c>
      <c r="AL371" s="71">
        <v>0</v>
      </c>
      <c r="AM371" s="71">
        <v>0</v>
      </c>
      <c r="AN371" s="71">
        <v>0</v>
      </c>
      <c r="AO371" s="71">
        <v>0</v>
      </c>
      <c r="AQ371" s="70">
        <v>369</v>
      </c>
      <c r="AR371" s="70" t="s">
        <v>447</v>
      </c>
      <c r="AS371" s="71">
        <v>0</v>
      </c>
      <c r="AT371" s="71">
        <v>0</v>
      </c>
      <c r="AU371" s="71">
        <v>0</v>
      </c>
      <c r="AV371" s="71">
        <v>0</v>
      </c>
      <c r="AX371" s="70">
        <v>369</v>
      </c>
      <c r="AY371" s="70" t="s">
        <v>447</v>
      </c>
      <c r="AZ371" s="71">
        <v>0</v>
      </c>
      <c r="BA371" s="71">
        <v>0</v>
      </c>
      <c r="BB371" s="71">
        <v>0</v>
      </c>
      <c r="BC371" s="71">
        <v>0</v>
      </c>
      <c r="BE371" s="70">
        <v>369</v>
      </c>
      <c r="BF371" s="70" t="s">
        <v>447</v>
      </c>
      <c r="BG371" s="71">
        <v>0</v>
      </c>
      <c r="BH371" s="71">
        <v>0</v>
      </c>
      <c r="BI371" s="71">
        <v>0</v>
      </c>
      <c r="BJ371" s="71">
        <v>0</v>
      </c>
      <c r="BL371" s="70">
        <v>369</v>
      </c>
      <c r="BM371" s="70" t="s">
        <v>447</v>
      </c>
      <c r="BN371" s="71">
        <v>0</v>
      </c>
      <c r="BO371" s="71">
        <v>0</v>
      </c>
      <c r="BP371" s="71">
        <v>0</v>
      </c>
      <c r="BQ371" s="71">
        <v>0</v>
      </c>
      <c r="BS371" s="70">
        <v>369</v>
      </c>
      <c r="BT371" s="70" t="s">
        <v>447</v>
      </c>
      <c r="BU371" s="71">
        <v>0</v>
      </c>
      <c r="BV371" s="71">
        <v>0</v>
      </c>
      <c r="BW371" s="71">
        <v>0</v>
      </c>
      <c r="BX371" s="71">
        <v>0</v>
      </c>
      <c r="BZ371" s="70">
        <v>369</v>
      </c>
      <c r="CA371" s="70" t="s">
        <v>447</v>
      </c>
      <c r="CB371" s="71">
        <v>0</v>
      </c>
      <c r="CC371" s="71">
        <v>0</v>
      </c>
      <c r="CD371" s="71">
        <v>0</v>
      </c>
      <c r="CE371" s="71">
        <v>0</v>
      </c>
      <c r="CG371" s="70">
        <v>369</v>
      </c>
      <c r="CH371" s="70" t="s">
        <v>447</v>
      </c>
      <c r="CI371" s="71">
        <v>0</v>
      </c>
      <c r="CJ371" s="71">
        <v>0</v>
      </c>
      <c r="CK371" s="71">
        <v>0</v>
      </c>
      <c r="CL371" s="71">
        <v>0</v>
      </c>
      <c r="CN371" s="70">
        <v>369</v>
      </c>
      <c r="CO371" s="70" t="s">
        <v>447</v>
      </c>
      <c r="CP371" s="71">
        <v>0</v>
      </c>
      <c r="CQ371" s="71">
        <v>0</v>
      </c>
      <c r="CR371" s="71">
        <v>0</v>
      </c>
      <c r="CS371" s="71">
        <v>0</v>
      </c>
      <c r="CU371" s="70">
        <v>369</v>
      </c>
      <c r="CV371" s="70" t="s">
        <v>447</v>
      </c>
      <c r="CW371" s="71">
        <v>0</v>
      </c>
      <c r="CX371" s="71">
        <v>0</v>
      </c>
      <c r="CY371" s="71">
        <v>0</v>
      </c>
      <c r="CZ371" s="71">
        <v>0</v>
      </c>
      <c r="DB371" s="70">
        <v>369</v>
      </c>
      <c r="DC371" s="70" t="s">
        <v>447</v>
      </c>
      <c r="DD371" s="71">
        <v>0</v>
      </c>
      <c r="DE371" s="71">
        <v>0</v>
      </c>
      <c r="DF371" s="71">
        <v>0</v>
      </c>
      <c r="DG371" s="71">
        <v>0</v>
      </c>
      <c r="DI371" s="70">
        <v>369</v>
      </c>
      <c r="DJ371" s="70" t="s">
        <v>447</v>
      </c>
      <c r="DK371" s="71">
        <v>0</v>
      </c>
      <c r="DL371" s="71">
        <v>0</v>
      </c>
      <c r="DM371" s="71">
        <v>0</v>
      </c>
      <c r="DN371" s="71">
        <v>0</v>
      </c>
      <c r="DP371" s="70">
        <v>369</v>
      </c>
      <c r="DQ371" s="70" t="s">
        <v>447</v>
      </c>
      <c r="DR371" s="71">
        <v>0</v>
      </c>
      <c r="DS371" s="71">
        <v>0</v>
      </c>
      <c r="DT371" s="71">
        <v>0</v>
      </c>
      <c r="DU371" s="71">
        <v>0</v>
      </c>
      <c r="DW371" s="70">
        <v>369</v>
      </c>
      <c r="DX371" s="70" t="s">
        <v>447</v>
      </c>
      <c r="DY371" s="71">
        <v>0</v>
      </c>
      <c r="DZ371" s="71">
        <v>0</v>
      </c>
      <c r="EA371" s="71">
        <v>0</v>
      </c>
      <c r="EB371" s="71">
        <v>0</v>
      </c>
    </row>
    <row r="372" spans="1:132" x14ac:dyDescent="0.35">
      <c r="A372" s="70">
        <v>370</v>
      </c>
      <c r="B372" s="70" t="s">
        <v>448</v>
      </c>
      <c r="C372" s="71">
        <v>0</v>
      </c>
      <c r="D372" s="71">
        <v>0</v>
      </c>
      <c r="E372" s="71">
        <v>0</v>
      </c>
      <c r="F372" s="71">
        <v>0</v>
      </c>
      <c r="H372" s="70">
        <v>370</v>
      </c>
      <c r="I372" s="70" t="s">
        <v>448</v>
      </c>
      <c r="J372" s="75">
        <v>0</v>
      </c>
      <c r="K372" s="71">
        <v>0</v>
      </c>
      <c r="L372" s="71">
        <v>0</v>
      </c>
      <c r="M372" s="71">
        <v>0</v>
      </c>
      <c r="O372" s="70">
        <v>370</v>
      </c>
      <c r="P372" s="70" t="s">
        <v>448</v>
      </c>
      <c r="Q372" s="75">
        <v>0</v>
      </c>
      <c r="R372" s="71">
        <v>0</v>
      </c>
      <c r="S372" s="71">
        <v>0</v>
      </c>
      <c r="T372" s="71">
        <v>0</v>
      </c>
      <c r="V372" s="70">
        <v>370</v>
      </c>
      <c r="W372" s="70" t="s">
        <v>448</v>
      </c>
      <c r="X372" s="71">
        <v>0</v>
      </c>
      <c r="Y372" s="71">
        <v>0</v>
      </c>
      <c r="Z372" s="71">
        <v>0</v>
      </c>
      <c r="AA372" s="71">
        <v>0</v>
      </c>
      <c r="AC372" s="70">
        <v>370</v>
      </c>
      <c r="AD372" s="70" t="s">
        <v>448</v>
      </c>
      <c r="AE372" s="71">
        <v>0</v>
      </c>
      <c r="AF372" s="71">
        <v>0</v>
      </c>
      <c r="AG372" s="71">
        <v>0</v>
      </c>
      <c r="AH372" s="71">
        <v>0</v>
      </c>
      <c r="AJ372" s="70">
        <v>370</v>
      </c>
      <c r="AK372" s="70" t="s">
        <v>448</v>
      </c>
      <c r="AL372" s="71">
        <v>0</v>
      </c>
      <c r="AM372" s="71">
        <v>0</v>
      </c>
      <c r="AN372" s="71">
        <v>0</v>
      </c>
      <c r="AO372" s="71">
        <v>0</v>
      </c>
      <c r="AQ372" s="70">
        <v>370</v>
      </c>
      <c r="AR372" s="70" t="s">
        <v>448</v>
      </c>
      <c r="AS372" s="71">
        <v>0</v>
      </c>
      <c r="AT372" s="71">
        <v>0</v>
      </c>
      <c r="AU372" s="71">
        <v>0</v>
      </c>
      <c r="AV372" s="71">
        <v>0</v>
      </c>
      <c r="AX372" s="70">
        <v>370</v>
      </c>
      <c r="AY372" s="70" t="s">
        <v>448</v>
      </c>
      <c r="AZ372" s="71">
        <v>0</v>
      </c>
      <c r="BA372" s="71">
        <v>0</v>
      </c>
      <c r="BB372" s="71">
        <v>0</v>
      </c>
      <c r="BC372" s="71">
        <v>0</v>
      </c>
      <c r="BE372" s="70">
        <v>370</v>
      </c>
      <c r="BF372" s="70" t="s">
        <v>448</v>
      </c>
      <c r="BG372" s="71">
        <v>0</v>
      </c>
      <c r="BH372" s="71">
        <v>0</v>
      </c>
      <c r="BI372" s="71">
        <v>0</v>
      </c>
      <c r="BJ372" s="71">
        <v>0</v>
      </c>
      <c r="BL372" s="70">
        <v>370</v>
      </c>
      <c r="BM372" s="70" t="s">
        <v>448</v>
      </c>
      <c r="BN372" s="71">
        <v>0</v>
      </c>
      <c r="BO372" s="71">
        <v>0</v>
      </c>
      <c r="BP372" s="71">
        <v>0</v>
      </c>
      <c r="BQ372" s="71">
        <v>0</v>
      </c>
      <c r="BS372" s="70">
        <v>370</v>
      </c>
      <c r="BT372" s="70" t="s">
        <v>448</v>
      </c>
      <c r="BU372" s="71">
        <v>0</v>
      </c>
      <c r="BV372" s="71">
        <v>0</v>
      </c>
      <c r="BW372" s="71">
        <v>0</v>
      </c>
      <c r="BX372" s="71">
        <v>0</v>
      </c>
      <c r="BZ372" s="70">
        <v>370</v>
      </c>
      <c r="CA372" s="70" t="s">
        <v>448</v>
      </c>
      <c r="CB372" s="71">
        <v>0</v>
      </c>
      <c r="CC372" s="71">
        <v>0</v>
      </c>
      <c r="CD372" s="71">
        <v>0</v>
      </c>
      <c r="CE372" s="71">
        <v>0</v>
      </c>
      <c r="CG372" s="70">
        <v>370</v>
      </c>
      <c r="CH372" s="70" t="s">
        <v>448</v>
      </c>
      <c r="CI372" s="71">
        <v>0</v>
      </c>
      <c r="CJ372" s="71">
        <v>0</v>
      </c>
      <c r="CK372" s="71">
        <v>0</v>
      </c>
      <c r="CL372" s="71">
        <v>0</v>
      </c>
      <c r="CN372" s="70">
        <v>370</v>
      </c>
      <c r="CO372" s="70" t="s">
        <v>448</v>
      </c>
      <c r="CP372" s="71">
        <v>0</v>
      </c>
      <c r="CQ372" s="71">
        <v>0</v>
      </c>
      <c r="CR372" s="71">
        <v>0</v>
      </c>
      <c r="CS372" s="71">
        <v>0</v>
      </c>
      <c r="CU372" s="70">
        <v>370</v>
      </c>
      <c r="CV372" s="70" t="s">
        <v>448</v>
      </c>
      <c r="CW372" s="71">
        <v>0</v>
      </c>
      <c r="CX372" s="71">
        <v>0</v>
      </c>
      <c r="CY372" s="71">
        <v>0</v>
      </c>
      <c r="CZ372" s="71">
        <v>0</v>
      </c>
      <c r="DB372" s="70">
        <v>370</v>
      </c>
      <c r="DC372" s="70" t="s">
        <v>448</v>
      </c>
      <c r="DD372" s="71">
        <v>0</v>
      </c>
      <c r="DE372" s="71">
        <v>0</v>
      </c>
      <c r="DF372" s="71">
        <v>0</v>
      </c>
      <c r="DG372" s="71">
        <v>0</v>
      </c>
      <c r="DI372" s="70">
        <v>370</v>
      </c>
      <c r="DJ372" s="70" t="s">
        <v>448</v>
      </c>
      <c r="DK372" s="71">
        <v>0</v>
      </c>
      <c r="DL372" s="71">
        <v>0</v>
      </c>
      <c r="DM372" s="71">
        <v>0</v>
      </c>
      <c r="DN372" s="71">
        <v>0</v>
      </c>
      <c r="DP372" s="70">
        <v>370</v>
      </c>
      <c r="DQ372" s="70" t="s">
        <v>448</v>
      </c>
      <c r="DR372" s="71">
        <v>0</v>
      </c>
      <c r="DS372" s="71">
        <v>0</v>
      </c>
      <c r="DT372" s="71">
        <v>0</v>
      </c>
      <c r="DU372" s="71">
        <v>0</v>
      </c>
      <c r="DW372" s="70">
        <v>370</v>
      </c>
      <c r="DX372" s="70" t="s">
        <v>448</v>
      </c>
      <c r="DY372" s="71">
        <v>0</v>
      </c>
      <c r="DZ372" s="71">
        <v>0</v>
      </c>
      <c r="EA372" s="71">
        <v>0</v>
      </c>
      <c r="EB372" s="71">
        <v>0</v>
      </c>
    </row>
    <row r="373" spans="1:132" x14ac:dyDescent="0.35">
      <c r="A373" s="70">
        <v>371</v>
      </c>
      <c r="B373" s="70" t="s">
        <v>449</v>
      </c>
      <c r="C373" s="71">
        <v>0</v>
      </c>
      <c r="D373" s="71">
        <v>0</v>
      </c>
      <c r="E373" s="71">
        <v>0</v>
      </c>
      <c r="F373" s="71">
        <v>0</v>
      </c>
      <c r="H373" s="70">
        <v>371</v>
      </c>
      <c r="I373" s="70" t="s">
        <v>449</v>
      </c>
      <c r="J373" s="75">
        <v>0</v>
      </c>
      <c r="K373" s="71">
        <v>0</v>
      </c>
      <c r="L373" s="71">
        <v>0</v>
      </c>
      <c r="M373" s="71">
        <v>0</v>
      </c>
      <c r="O373" s="70">
        <v>371</v>
      </c>
      <c r="P373" s="70" t="s">
        <v>449</v>
      </c>
      <c r="Q373" s="75">
        <v>0</v>
      </c>
      <c r="R373" s="71">
        <v>0</v>
      </c>
      <c r="S373" s="71">
        <v>0</v>
      </c>
      <c r="T373" s="71">
        <v>0</v>
      </c>
      <c r="V373" s="70">
        <v>371</v>
      </c>
      <c r="W373" s="70" t="s">
        <v>449</v>
      </c>
      <c r="X373" s="71">
        <v>0</v>
      </c>
      <c r="Y373" s="71">
        <v>0</v>
      </c>
      <c r="Z373" s="71">
        <v>0</v>
      </c>
      <c r="AA373" s="71">
        <v>0</v>
      </c>
      <c r="AC373" s="70">
        <v>371</v>
      </c>
      <c r="AD373" s="70" t="s">
        <v>449</v>
      </c>
      <c r="AE373" s="71">
        <v>0</v>
      </c>
      <c r="AF373" s="71">
        <v>0</v>
      </c>
      <c r="AG373" s="71">
        <v>0</v>
      </c>
      <c r="AH373" s="71">
        <v>0</v>
      </c>
      <c r="AJ373" s="70">
        <v>371</v>
      </c>
      <c r="AK373" s="70" t="s">
        <v>449</v>
      </c>
      <c r="AL373" s="71">
        <v>0</v>
      </c>
      <c r="AM373" s="71">
        <v>0</v>
      </c>
      <c r="AN373" s="71">
        <v>0</v>
      </c>
      <c r="AO373" s="71">
        <v>0</v>
      </c>
      <c r="AQ373" s="70">
        <v>371</v>
      </c>
      <c r="AR373" s="70" t="s">
        <v>449</v>
      </c>
      <c r="AS373" s="71">
        <v>0</v>
      </c>
      <c r="AT373" s="71">
        <v>0</v>
      </c>
      <c r="AU373" s="71">
        <v>0</v>
      </c>
      <c r="AV373" s="71">
        <v>0</v>
      </c>
      <c r="AX373" s="70">
        <v>371</v>
      </c>
      <c r="AY373" s="70" t="s">
        <v>449</v>
      </c>
      <c r="AZ373" s="71">
        <v>0</v>
      </c>
      <c r="BA373" s="71">
        <v>0</v>
      </c>
      <c r="BB373" s="71">
        <v>0</v>
      </c>
      <c r="BC373" s="71">
        <v>0</v>
      </c>
      <c r="BE373" s="70">
        <v>371</v>
      </c>
      <c r="BF373" s="70" t="s">
        <v>449</v>
      </c>
      <c r="BG373" s="71">
        <v>0</v>
      </c>
      <c r="BH373" s="71">
        <v>0</v>
      </c>
      <c r="BI373" s="71">
        <v>0</v>
      </c>
      <c r="BJ373" s="71">
        <v>0</v>
      </c>
      <c r="BL373" s="70">
        <v>371</v>
      </c>
      <c r="BM373" s="70" t="s">
        <v>449</v>
      </c>
      <c r="BN373" s="71">
        <v>0</v>
      </c>
      <c r="BO373" s="71">
        <v>0</v>
      </c>
      <c r="BP373" s="71">
        <v>0</v>
      </c>
      <c r="BQ373" s="71">
        <v>0</v>
      </c>
      <c r="BS373" s="70">
        <v>371</v>
      </c>
      <c r="BT373" s="70" t="s">
        <v>449</v>
      </c>
      <c r="BU373" s="71">
        <v>0</v>
      </c>
      <c r="BV373" s="71">
        <v>0</v>
      </c>
      <c r="BW373" s="71">
        <v>0</v>
      </c>
      <c r="BX373" s="71">
        <v>0</v>
      </c>
      <c r="BZ373" s="70">
        <v>371</v>
      </c>
      <c r="CA373" s="70" t="s">
        <v>449</v>
      </c>
      <c r="CB373" s="71">
        <v>0</v>
      </c>
      <c r="CC373" s="71">
        <v>0</v>
      </c>
      <c r="CD373" s="71">
        <v>0</v>
      </c>
      <c r="CE373" s="71">
        <v>0</v>
      </c>
      <c r="CG373" s="70">
        <v>371</v>
      </c>
      <c r="CH373" s="70" t="s">
        <v>449</v>
      </c>
      <c r="CI373" s="71">
        <v>0</v>
      </c>
      <c r="CJ373" s="71">
        <v>0</v>
      </c>
      <c r="CK373" s="71">
        <v>0</v>
      </c>
      <c r="CL373" s="71">
        <v>0</v>
      </c>
      <c r="CN373" s="70">
        <v>371</v>
      </c>
      <c r="CO373" s="70" t="s">
        <v>449</v>
      </c>
      <c r="CP373" s="71">
        <v>0</v>
      </c>
      <c r="CQ373" s="71">
        <v>0</v>
      </c>
      <c r="CR373" s="71">
        <v>0</v>
      </c>
      <c r="CS373" s="71">
        <v>0</v>
      </c>
      <c r="CU373" s="70">
        <v>371</v>
      </c>
      <c r="CV373" s="70" t="s">
        <v>449</v>
      </c>
      <c r="CW373" s="71">
        <v>0</v>
      </c>
      <c r="CX373" s="71">
        <v>0</v>
      </c>
      <c r="CY373" s="71">
        <v>0</v>
      </c>
      <c r="CZ373" s="71">
        <v>0</v>
      </c>
      <c r="DB373" s="70">
        <v>371</v>
      </c>
      <c r="DC373" s="70" t="s">
        <v>449</v>
      </c>
      <c r="DD373" s="71">
        <v>0</v>
      </c>
      <c r="DE373" s="71">
        <v>0</v>
      </c>
      <c r="DF373" s="71">
        <v>0</v>
      </c>
      <c r="DG373" s="71">
        <v>0</v>
      </c>
      <c r="DI373" s="70">
        <v>371</v>
      </c>
      <c r="DJ373" s="70" t="s">
        <v>449</v>
      </c>
      <c r="DK373" s="71">
        <v>0</v>
      </c>
      <c r="DL373" s="71">
        <v>0</v>
      </c>
      <c r="DM373" s="71">
        <v>0</v>
      </c>
      <c r="DN373" s="71">
        <v>0</v>
      </c>
      <c r="DP373" s="70">
        <v>371</v>
      </c>
      <c r="DQ373" s="70" t="s">
        <v>449</v>
      </c>
      <c r="DR373" s="71">
        <v>0</v>
      </c>
      <c r="DS373" s="71">
        <v>0</v>
      </c>
      <c r="DT373" s="71">
        <v>0</v>
      </c>
      <c r="DU373" s="71">
        <v>0</v>
      </c>
      <c r="DW373" s="70">
        <v>371</v>
      </c>
      <c r="DX373" s="70" t="s">
        <v>449</v>
      </c>
      <c r="DY373" s="71">
        <v>0</v>
      </c>
      <c r="DZ373" s="71">
        <v>0</v>
      </c>
      <c r="EA373" s="71">
        <v>0</v>
      </c>
      <c r="EB373" s="71">
        <v>0</v>
      </c>
    </row>
    <row r="374" spans="1:132" x14ac:dyDescent="0.35">
      <c r="A374" s="70">
        <v>372</v>
      </c>
      <c r="B374" s="70" t="s">
        <v>450</v>
      </c>
      <c r="C374" s="71">
        <v>0</v>
      </c>
      <c r="D374" s="71">
        <v>2.28430614374763E-2</v>
      </c>
      <c r="E374" s="71">
        <v>0.42345819452107902</v>
      </c>
      <c r="F374" s="71">
        <v>0.44630125595855502</v>
      </c>
      <c r="H374" s="70">
        <v>372</v>
      </c>
      <c r="I374" s="70" t="s">
        <v>450</v>
      </c>
      <c r="J374" s="75">
        <v>0</v>
      </c>
      <c r="K374" s="71">
        <v>1134.5503921834299</v>
      </c>
      <c r="L374" s="71">
        <v>7.6020426293852701</v>
      </c>
      <c r="M374" s="71">
        <v>1142.15243481282</v>
      </c>
      <c r="O374" s="70">
        <v>372</v>
      </c>
      <c r="P374" s="70" t="s">
        <v>450</v>
      </c>
      <c r="Q374" s="75">
        <v>0</v>
      </c>
      <c r="R374" s="71">
        <v>6.0491558783505601</v>
      </c>
      <c r="S374" s="71">
        <v>14.156243435455099</v>
      </c>
      <c r="T374" s="71">
        <v>20.2053993138057</v>
      </c>
      <c r="V374" s="70">
        <v>372</v>
      </c>
      <c r="W374" s="70" t="s">
        <v>450</v>
      </c>
      <c r="X374" s="71">
        <v>0</v>
      </c>
      <c r="Y374" s="71">
        <v>658.282457974149</v>
      </c>
      <c r="Z374" s="71">
        <v>4.8543121108610299</v>
      </c>
      <c r="AA374" s="71">
        <v>663.13677008501099</v>
      </c>
      <c r="AC374" s="70">
        <v>372</v>
      </c>
      <c r="AD374" s="70" t="s">
        <v>450</v>
      </c>
      <c r="AE374" s="71">
        <v>0</v>
      </c>
      <c r="AF374" s="71">
        <v>0.41253753453284298</v>
      </c>
      <c r="AG374" s="71">
        <v>2.5815091274444599</v>
      </c>
      <c r="AH374" s="71">
        <v>2.9940466619773001</v>
      </c>
      <c r="AJ374" s="70">
        <v>372</v>
      </c>
      <c r="AK374" s="70" t="s">
        <v>450</v>
      </c>
      <c r="AL374" s="71">
        <v>0</v>
      </c>
      <c r="AM374" s="71">
        <v>2.1664969151312898</v>
      </c>
      <c r="AN374" s="71">
        <v>4.64186972836821E-2</v>
      </c>
      <c r="AO374" s="71">
        <v>2.21291561241497</v>
      </c>
      <c r="AQ374" s="70">
        <v>372</v>
      </c>
      <c r="AR374" s="70" t="s">
        <v>450</v>
      </c>
      <c r="AS374" s="71">
        <v>0</v>
      </c>
      <c r="AT374" s="71">
        <v>4.1249741522786001E-2</v>
      </c>
      <c r="AU374" s="71">
        <v>7.5861344914865597E-2</v>
      </c>
      <c r="AV374" s="71">
        <v>0.117111086437652</v>
      </c>
      <c r="AX374" s="70">
        <v>372</v>
      </c>
      <c r="AY374" s="70" t="s">
        <v>450</v>
      </c>
      <c r="AZ374" s="71">
        <v>0</v>
      </c>
      <c r="BA374" s="71">
        <v>2.1664969151312898</v>
      </c>
      <c r="BB374" s="71">
        <v>4.64186972836821E-2</v>
      </c>
      <c r="BC374" s="71">
        <v>2.21291561241497</v>
      </c>
      <c r="BE374" s="70">
        <v>372</v>
      </c>
      <c r="BF374" s="70" t="s">
        <v>450</v>
      </c>
      <c r="BG374" s="71">
        <v>0</v>
      </c>
      <c r="BH374" s="71">
        <v>4.1249741522786001E-2</v>
      </c>
      <c r="BI374" s="71">
        <v>7.5861344914865597E-2</v>
      </c>
      <c r="BJ374" s="71">
        <v>0.117111086437652</v>
      </c>
      <c r="BL374" s="70">
        <v>372</v>
      </c>
      <c r="BM374" s="70" t="s">
        <v>450</v>
      </c>
      <c r="BN374" s="71">
        <v>0</v>
      </c>
      <c r="BO374" s="71">
        <v>4.4116813329191098</v>
      </c>
      <c r="BP374" s="71">
        <v>9.4523328823864397E-2</v>
      </c>
      <c r="BQ374" s="71">
        <v>4.5062046617429701</v>
      </c>
      <c r="BS374" s="70">
        <v>372</v>
      </c>
      <c r="BT374" s="70" t="s">
        <v>450</v>
      </c>
      <c r="BU374" s="71">
        <v>0</v>
      </c>
      <c r="BV374" s="71">
        <v>5.0031154087963103E-2</v>
      </c>
      <c r="BW374" s="71">
        <v>0.12261417756962401</v>
      </c>
      <c r="BX374" s="71">
        <v>0.172645331657587</v>
      </c>
      <c r="BZ374" s="70">
        <v>372</v>
      </c>
      <c r="CA374" s="70" t="s">
        <v>450</v>
      </c>
      <c r="CB374" s="71">
        <v>0</v>
      </c>
      <c r="CC374" s="71">
        <v>36.213219398073797</v>
      </c>
      <c r="CD374" s="71">
        <v>0.18933257584271099</v>
      </c>
      <c r="CE374" s="71">
        <v>36.402551973916502</v>
      </c>
      <c r="CG374" s="70">
        <v>372</v>
      </c>
      <c r="CH374" s="70" t="s">
        <v>450</v>
      </c>
      <c r="CI374" s="71">
        <v>0</v>
      </c>
      <c r="CJ374" s="71">
        <v>0.266431690017295</v>
      </c>
      <c r="CK374" s="71">
        <v>0.38808163773612803</v>
      </c>
      <c r="CL374" s="71">
        <v>0.65451332775342297</v>
      </c>
      <c r="CN374" s="70">
        <v>372</v>
      </c>
      <c r="CO374" s="70" t="s">
        <v>450</v>
      </c>
      <c r="CP374" s="71">
        <v>0</v>
      </c>
      <c r="CQ374" s="71">
        <v>1.8273987253772499</v>
      </c>
      <c r="CR374" s="71">
        <v>3.9153283652255899E-2</v>
      </c>
      <c r="CS374" s="71">
        <v>1.8665520090295</v>
      </c>
      <c r="CU374" s="70">
        <v>372</v>
      </c>
      <c r="CV374" s="70" t="s">
        <v>450</v>
      </c>
      <c r="CW374" s="71">
        <v>0</v>
      </c>
      <c r="CX374" s="71">
        <v>3.2762367190978699E-2</v>
      </c>
      <c r="CY374" s="71">
        <v>6.4983129429216593E-2</v>
      </c>
      <c r="CZ374" s="71">
        <v>9.7745496620195396E-2</v>
      </c>
      <c r="DB374" s="70">
        <v>372</v>
      </c>
      <c r="DC374" s="70" t="s">
        <v>450</v>
      </c>
      <c r="DD374" s="71">
        <v>0</v>
      </c>
      <c r="DE374" s="71">
        <v>59.855468894174798</v>
      </c>
      <c r="DF374" s="71">
        <v>0.17969452993614801</v>
      </c>
      <c r="DG374" s="71">
        <v>60.035163424110998</v>
      </c>
      <c r="DI374" s="70">
        <v>372</v>
      </c>
      <c r="DJ374" s="70" t="s">
        <v>450</v>
      </c>
      <c r="DK374" s="71">
        <v>0</v>
      </c>
      <c r="DL374" s="71">
        <v>0.12658717573938499</v>
      </c>
      <c r="DM374" s="71">
        <v>0.237224745286995</v>
      </c>
      <c r="DN374" s="71">
        <v>0.36381192102637999</v>
      </c>
      <c r="DP374" s="70">
        <v>372</v>
      </c>
      <c r="DQ374" s="70" t="s">
        <v>450</v>
      </c>
      <c r="DR374" s="71">
        <v>0</v>
      </c>
      <c r="DS374" s="71">
        <v>4.9795705172908198</v>
      </c>
      <c r="DT374" s="71">
        <v>0.10669074801376401</v>
      </c>
      <c r="DU374" s="71">
        <v>5.0862612653045796</v>
      </c>
      <c r="DW374" s="70">
        <v>372</v>
      </c>
      <c r="DX374" s="70" t="s">
        <v>450</v>
      </c>
      <c r="DY374" s="71">
        <v>0</v>
      </c>
      <c r="DZ374" s="71">
        <v>6.05554054359791E-2</v>
      </c>
      <c r="EA374" s="71">
        <v>0.185986895250428</v>
      </c>
      <c r="EB374" s="71">
        <v>0.24654230068640701</v>
      </c>
    </row>
    <row r="375" spans="1:132" x14ac:dyDescent="0.35">
      <c r="A375" s="70">
        <v>373</v>
      </c>
      <c r="B375" s="70" t="s">
        <v>451</v>
      </c>
      <c r="C375" s="71">
        <v>0</v>
      </c>
      <c r="D375" s="71">
        <v>0</v>
      </c>
      <c r="E375" s="71">
        <v>0</v>
      </c>
      <c r="F375" s="71">
        <v>0</v>
      </c>
      <c r="H375" s="70">
        <v>373</v>
      </c>
      <c r="I375" s="70" t="s">
        <v>451</v>
      </c>
      <c r="J375" s="75">
        <v>0</v>
      </c>
      <c r="K375" s="71">
        <v>0</v>
      </c>
      <c r="L375" s="71">
        <v>0</v>
      </c>
      <c r="M375" s="71">
        <v>0</v>
      </c>
      <c r="O375" s="70">
        <v>373</v>
      </c>
      <c r="P375" s="70" t="s">
        <v>451</v>
      </c>
      <c r="Q375" s="75">
        <v>0</v>
      </c>
      <c r="R375" s="71">
        <v>0</v>
      </c>
      <c r="S375" s="71">
        <v>0</v>
      </c>
      <c r="T375" s="71">
        <v>0</v>
      </c>
      <c r="V375" s="70">
        <v>373</v>
      </c>
      <c r="W375" s="70" t="s">
        <v>451</v>
      </c>
      <c r="X375" s="71">
        <v>0</v>
      </c>
      <c r="Y375" s="71">
        <v>0</v>
      </c>
      <c r="Z375" s="71">
        <v>0</v>
      </c>
      <c r="AA375" s="71">
        <v>0</v>
      </c>
      <c r="AC375" s="70">
        <v>373</v>
      </c>
      <c r="AD375" s="70" t="s">
        <v>451</v>
      </c>
      <c r="AE375" s="71">
        <v>0</v>
      </c>
      <c r="AF375" s="71">
        <v>0</v>
      </c>
      <c r="AG375" s="71">
        <v>0</v>
      </c>
      <c r="AH375" s="71">
        <v>0</v>
      </c>
      <c r="AJ375" s="70">
        <v>373</v>
      </c>
      <c r="AK375" s="70" t="s">
        <v>451</v>
      </c>
      <c r="AL375" s="71">
        <v>0</v>
      </c>
      <c r="AM375" s="71">
        <v>0</v>
      </c>
      <c r="AN375" s="71">
        <v>0</v>
      </c>
      <c r="AO375" s="71">
        <v>0</v>
      </c>
      <c r="AQ375" s="70">
        <v>373</v>
      </c>
      <c r="AR375" s="70" t="s">
        <v>451</v>
      </c>
      <c r="AS375" s="71">
        <v>0</v>
      </c>
      <c r="AT375" s="71">
        <v>0</v>
      </c>
      <c r="AU375" s="71">
        <v>0</v>
      </c>
      <c r="AV375" s="71">
        <v>0</v>
      </c>
      <c r="AX375" s="70">
        <v>373</v>
      </c>
      <c r="AY375" s="70" t="s">
        <v>451</v>
      </c>
      <c r="AZ375" s="71">
        <v>0</v>
      </c>
      <c r="BA375" s="71">
        <v>0</v>
      </c>
      <c r="BB375" s="71">
        <v>0</v>
      </c>
      <c r="BC375" s="71">
        <v>0</v>
      </c>
      <c r="BE375" s="70">
        <v>373</v>
      </c>
      <c r="BF375" s="70" t="s">
        <v>451</v>
      </c>
      <c r="BG375" s="71">
        <v>0</v>
      </c>
      <c r="BH375" s="71">
        <v>0</v>
      </c>
      <c r="BI375" s="71">
        <v>0</v>
      </c>
      <c r="BJ375" s="71">
        <v>0</v>
      </c>
      <c r="BL375" s="70">
        <v>373</v>
      </c>
      <c r="BM375" s="70" t="s">
        <v>451</v>
      </c>
      <c r="BN375" s="71">
        <v>0</v>
      </c>
      <c r="BO375" s="71">
        <v>0</v>
      </c>
      <c r="BP375" s="71">
        <v>0</v>
      </c>
      <c r="BQ375" s="71">
        <v>0</v>
      </c>
      <c r="BS375" s="70">
        <v>373</v>
      </c>
      <c r="BT375" s="70" t="s">
        <v>451</v>
      </c>
      <c r="BU375" s="71">
        <v>0</v>
      </c>
      <c r="BV375" s="71">
        <v>0</v>
      </c>
      <c r="BW375" s="71">
        <v>0</v>
      </c>
      <c r="BX375" s="71">
        <v>0</v>
      </c>
      <c r="BZ375" s="70">
        <v>373</v>
      </c>
      <c r="CA375" s="70" t="s">
        <v>451</v>
      </c>
      <c r="CB375" s="71">
        <v>0</v>
      </c>
      <c r="CC375" s="71">
        <v>0</v>
      </c>
      <c r="CD375" s="71">
        <v>0</v>
      </c>
      <c r="CE375" s="71">
        <v>0</v>
      </c>
      <c r="CG375" s="70">
        <v>373</v>
      </c>
      <c r="CH375" s="70" t="s">
        <v>451</v>
      </c>
      <c r="CI375" s="71">
        <v>0</v>
      </c>
      <c r="CJ375" s="71">
        <v>0</v>
      </c>
      <c r="CK375" s="71">
        <v>0</v>
      </c>
      <c r="CL375" s="71">
        <v>0</v>
      </c>
      <c r="CN375" s="70">
        <v>373</v>
      </c>
      <c r="CO375" s="70" t="s">
        <v>451</v>
      </c>
      <c r="CP375" s="71">
        <v>0</v>
      </c>
      <c r="CQ375" s="71">
        <v>0</v>
      </c>
      <c r="CR375" s="71">
        <v>0</v>
      </c>
      <c r="CS375" s="71">
        <v>0</v>
      </c>
      <c r="CU375" s="70">
        <v>373</v>
      </c>
      <c r="CV375" s="70" t="s">
        <v>451</v>
      </c>
      <c r="CW375" s="71">
        <v>0</v>
      </c>
      <c r="CX375" s="71">
        <v>0</v>
      </c>
      <c r="CY375" s="71">
        <v>0</v>
      </c>
      <c r="CZ375" s="71">
        <v>0</v>
      </c>
      <c r="DB375" s="70">
        <v>373</v>
      </c>
      <c r="DC375" s="70" t="s">
        <v>451</v>
      </c>
      <c r="DD375" s="71">
        <v>0</v>
      </c>
      <c r="DE375" s="71">
        <v>0</v>
      </c>
      <c r="DF375" s="71">
        <v>0</v>
      </c>
      <c r="DG375" s="71">
        <v>0</v>
      </c>
      <c r="DI375" s="70">
        <v>373</v>
      </c>
      <c r="DJ375" s="70" t="s">
        <v>451</v>
      </c>
      <c r="DK375" s="71">
        <v>0</v>
      </c>
      <c r="DL375" s="71">
        <v>0</v>
      </c>
      <c r="DM375" s="71">
        <v>0</v>
      </c>
      <c r="DN375" s="71">
        <v>0</v>
      </c>
      <c r="DP375" s="70">
        <v>373</v>
      </c>
      <c r="DQ375" s="70" t="s">
        <v>451</v>
      </c>
      <c r="DR375" s="71">
        <v>0</v>
      </c>
      <c r="DS375" s="71">
        <v>0</v>
      </c>
      <c r="DT375" s="71">
        <v>0</v>
      </c>
      <c r="DU375" s="71">
        <v>0</v>
      </c>
      <c r="DW375" s="70">
        <v>373</v>
      </c>
      <c r="DX375" s="70" t="s">
        <v>451</v>
      </c>
      <c r="DY375" s="71">
        <v>0</v>
      </c>
      <c r="DZ375" s="71">
        <v>0</v>
      </c>
      <c r="EA375" s="71">
        <v>0</v>
      </c>
      <c r="EB375" s="71">
        <v>0</v>
      </c>
    </row>
    <row r="376" spans="1:132" x14ac:dyDescent="0.35">
      <c r="A376" s="70">
        <v>374</v>
      </c>
      <c r="B376" s="70" t="s">
        <v>452</v>
      </c>
      <c r="C376" s="71">
        <v>0</v>
      </c>
      <c r="D376" s="71">
        <v>0</v>
      </c>
      <c r="E376" s="71">
        <v>0</v>
      </c>
      <c r="F376" s="71">
        <v>0</v>
      </c>
      <c r="H376" s="70">
        <v>374</v>
      </c>
      <c r="I376" s="70" t="s">
        <v>452</v>
      </c>
      <c r="J376" s="75">
        <v>0</v>
      </c>
      <c r="K376" s="71">
        <v>0</v>
      </c>
      <c r="L376" s="71">
        <v>0</v>
      </c>
      <c r="M376" s="71">
        <v>0</v>
      </c>
      <c r="O376" s="70">
        <v>374</v>
      </c>
      <c r="P376" s="70" t="s">
        <v>452</v>
      </c>
      <c r="Q376" s="75">
        <v>0</v>
      </c>
      <c r="R376" s="71">
        <v>0</v>
      </c>
      <c r="S376" s="71">
        <v>0</v>
      </c>
      <c r="T376" s="71">
        <v>0</v>
      </c>
      <c r="V376" s="70">
        <v>374</v>
      </c>
      <c r="W376" s="70" t="s">
        <v>452</v>
      </c>
      <c r="X376" s="71">
        <v>0</v>
      </c>
      <c r="Y376" s="71">
        <v>0</v>
      </c>
      <c r="Z376" s="71">
        <v>0</v>
      </c>
      <c r="AA376" s="71">
        <v>0</v>
      </c>
      <c r="AC376" s="70">
        <v>374</v>
      </c>
      <c r="AD376" s="70" t="s">
        <v>452</v>
      </c>
      <c r="AE376" s="71">
        <v>0</v>
      </c>
      <c r="AF376" s="71">
        <v>0</v>
      </c>
      <c r="AG376" s="71">
        <v>0</v>
      </c>
      <c r="AH376" s="71">
        <v>0</v>
      </c>
      <c r="AJ376" s="70">
        <v>374</v>
      </c>
      <c r="AK376" s="70" t="s">
        <v>452</v>
      </c>
      <c r="AL376" s="71">
        <v>0</v>
      </c>
      <c r="AM376" s="71">
        <v>0</v>
      </c>
      <c r="AN376" s="71">
        <v>0</v>
      </c>
      <c r="AO376" s="71">
        <v>0</v>
      </c>
      <c r="AQ376" s="70">
        <v>374</v>
      </c>
      <c r="AR376" s="70" t="s">
        <v>452</v>
      </c>
      <c r="AS376" s="71">
        <v>0</v>
      </c>
      <c r="AT376" s="71">
        <v>0</v>
      </c>
      <c r="AU376" s="71">
        <v>0</v>
      </c>
      <c r="AV376" s="71">
        <v>0</v>
      </c>
      <c r="AX376" s="70">
        <v>374</v>
      </c>
      <c r="AY376" s="70" t="s">
        <v>452</v>
      </c>
      <c r="AZ376" s="71">
        <v>0</v>
      </c>
      <c r="BA376" s="71">
        <v>0</v>
      </c>
      <c r="BB376" s="71">
        <v>0</v>
      </c>
      <c r="BC376" s="71">
        <v>0</v>
      </c>
      <c r="BE376" s="70">
        <v>374</v>
      </c>
      <c r="BF376" s="70" t="s">
        <v>452</v>
      </c>
      <c r="BG376" s="71">
        <v>0</v>
      </c>
      <c r="BH376" s="71">
        <v>0</v>
      </c>
      <c r="BI376" s="71">
        <v>0</v>
      </c>
      <c r="BJ376" s="71">
        <v>0</v>
      </c>
      <c r="BL376" s="70">
        <v>374</v>
      </c>
      <c r="BM376" s="70" t="s">
        <v>452</v>
      </c>
      <c r="BN376" s="71">
        <v>0</v>
      </c>
      <c r="BO376" s="71">
        <v>0</v>
      </c>
      <c r="BP376" s="71">
        <v>0</v>
      </c>
      <c r="BQ376" s="71">
        <v>0</v>
      </c>
      <c r="BS376" s="70">
        <v>374</v>
      </c>
      <c r="BT376" s="70" t="s">
        <v>452</v>
      </c>
      <c r="BU376" s="71">
        <v>0</v>
      </c>
      <c r="BV376" s="71">
        <v>0</v>
      </c>
      <c r="BW376" s="71">
        <v>0</v>
      </c>
      <c r="BX376" s="71">
        <v>0</v>
      </c>
      <c r="BZ376" s="70">
        <v>374</v>
      </c>
      <c r="CA376" s="70" t="s">
        <v>452</v>
      </c>
      <c r="CB376" s="71">
        <v>0</v>
      </c>
      <c r="CC376" s="71">
        <v>0</v>
      </c>
      <c r="CD376" s="71">
        <v>0</v>
      </c>
      <c r="CE376" s="71">
        <v>0</v>
      </c>
      <c r="CG376" s="70">
        <v>374</v>
      </c>
      <c r="CH376" s="70" t="s">
        <v>452</v>
      </c>
      <c r="CI376" s="71">
        <v>0</v>
      </c>
      <c r="CJ376" s="71">
        <v>0</v>
      </c>
      <c r="CK376" s="71">
        <v>0</v>
      </c>
      <c r="CL376" s="71">
        <v>0</v>
      </c>
      <c r="CN376" s="70">
        <v>374</v>
      </c>
      <c r="CO376" s="70" t="s">
        <v>452</v>
      </c>
      <c r="CP376" s="71">
        <v>0</v>
      </c>
      <c r="CQ376" s="71">
        <v>0</v>
      </c>
      <c r="CR376" s="71">
        <v>0</v>
      </c>
      <c r="CS376" s="71">
        <v>0</v>
      </c>
      <c r="CU376" s="70">
        <v>374</v>
      </c>
      <c r="CV376" s="70" t="s">
        <v>452</v>
      </c>
      <c r="CW376" s="71">
        <v>0</v>
      </c>
      <c r="CX376" s="71">
        <v>0</v>
      </c>
      <c r="CY376" s="71">
        <v>0</v>
      </c>
      <c r="CZ376" s="71">
        <v>0</v>
      </c>
      <c r="DB376" s="70">
        <v>374</v>
      </c>
      <c r="DC376" s="70" t="s">
        <v>452</v>
      </c>
      <c r="DD376" s="71">
        <v>0</v>
      </c>
      <c r="DE376" s="71">
        <v>0</v>
      </c>
      <c r="DF376" s="71">
        <v>0</v>
      </c>
      <c r="DG376" s="71">
        <v>0</v>
      </c>
      <c r="DI376" s="70">
        <v>374</v>
      </c>
      <c r="DJ376" s="70" t="s">
        <v>452</v>
      </c>
      <c r="DK376" s="71">
        <v>0</v>
      </c>
      <c r="DL376" s="71">
        <v>0</v>
      </c>
      <c r="DM376" s="71">
        <v>0</v>
      </c>
      <c r="DN376" s="71">
        <v>0</v>
      </c>
      <c r="DP376" s="70">
        <v>374</v>
      </c>
      <c r="DQ376" s="70" t="s">
        <v>452</v>
      </c>
      <c r="DR376" s="71">
        <v>0</v>
      </c>
      <c r="DS376" s="71">
        <v>0</v>
      </c>
      <c r="DT376" s="71">
        <v>0</v>
      </c>
      <c r="DU376" s="71">
        <v>0</v>
      </c>
      <c r="DW376" s="70">
        <v>374</v>
      </c>
      <c r="DX376" s="70" t="s">
        <v>452</v>
      </c>
      <c r="DY376" s="71">
        <v>0</v>
      </c>
      <c r="DZ376" s="71">
        <v>0</v>
      </c>
      <c r="EA376" s="71">
        <v>0</v>
      </c>
      <c r="EB376" s="71">
        <v>0</v>
      </c>
    </row>
    <row r="377" spans="1:132" x14ac:dyDescent="0.35">
      <c r="A377" s="70">
        <v>375</v>
      </c>
      <c r="B377" s="70" t="s">
        <v>453</v>
      </c>
      <c r="C377" s="71">
        <v>0</v>
      </c>
      <c r="D377" s="71">
        <v>0</v>
      </c>
      <c r="E377" s="71">
        <v>0</v>
      </c>
      <c r="F377" s="71">
        <v>0</v>
      </c>
      <c r="H377" s="70">
        <v>375</v>
      </c>
      <c r="I377" s="70" t="s">
        <v>453</v>
      </c>
      <c r="J377" s="75">
        <v>0</v>
      </c>
      <c r="K377" s="71">
        <v>0</v>
      </c>
      <c r="L377" s="71">
        <v>0</v>
      </c>
      <c r="M377" s="71">
        <v>0</v>
      </c>
      <c r="O377" s="70">
        <v>375</v>
      </c>
      <c r="P377" s="70" t="s">
        <v>453</v>
      </c>
      <c r="Q377" s="75">
        <v>0</v>
      </c>
      <c r="R377" s="71">
        <v>0</v>
      </c>
      <c r="S377" s="71">
        <v>0</v>
      </c>
      <c r="T377" s="71">
        <v>0</v>
      </c>
      <c r="V377" s="70">
        <v>375</v>
      </c>
      <c r="W377" s="70" t="s">
        <v>453</v>
      </c>
      <c r="X377" s="71">
        <v>0</v>
      </c>
      <c r="Y377" s="71">
        <v>0</v>
      </c>
      <c r="Z377" s="71">
        <v>0</v>
      </c>
      <c r="AA377" s="71">
        <v>0</v>
      </c>
      <c r="AC377" s="70">
        <v>375</v>
      </c>
      <c r="AD377" s="70" t="s">
        <v>453</v>
      </c>
      <c r="AE377" s="71">
        <v>0</v>
      </c>
      <c r="AF377" s="71">
        <v>0</v>
      </c>
      <c r="AG377" s="71">
        <v>0</v>
      </c>
      <c r="AH377" s="71">
        <v>0</v>
      </c>
      <c r="AJ377" s="70">
        <v>375</v>
      </c>
      <c r="AK377" s="70" t="s">
        <v>453</v>
      </c>
      <c r="AL377" s="71">
        <v>0</v>
      </c>
      <c r="AM377" s="71">
        <v>0</v>
      </c>
      <c r="AN377" s="71">
        <v>0</v>
      </c>
      <c r="AO377" s="71">
        <v>0</v>
      </c>
      <c r="AQ377" s="70">
        <v>375</v>
      </c>
      <c r="AR377" s="70" t="s">
        <v>453</v>
      </c>
      <c r="AS377" s="71">
        <v>0</v>
      </c>
      <c r="AT377" s="71">
        <v>0</v>
      </c>
      <c r="AU377" s="71">
        <v>0</v>
      </c>
      <c r="AV377" s="71">
        <v>0</v>
      </c>
      <c r="AX377" s="70">
        <v>375</v>
      </c>
      <c r="AY377" s="70" t="s">
        <v>453</v>
      </c>
      <c r="AZ377" s="71">
        <v>0</v>
      </c>
      <c r="BA377" s="71">
        <v>0</v>
      </c>
      <c r="BB377" s="71">
        <v>0</v>
      </c>
      <c r="BC377" s="71">
        <v>0</v>
      </c>
      <c r="BE377" s="70">
        <v>375</v>
      </c>
      <c r="BF377" s="70" t="s">
        <v>453</v>
      </c>
      <c r="BG377" s="71">
        <v>0</v>
      </c>
      <c r="BH377" s="71">
        <v>0</v>
      </c>
      <c r="BI377" s="71">
        <v>0</v>
      </c>
      <c r="BJ377" s="71">
        <v>0</v>
      </c>
      <c r="BL377" s="70">
        <v>375</v>
      </c>
      <c r="BM377" s="70" t="s">
        <v>453</v>
      </c>
      <c r="BN377" s="71">
        <v>0</v>
      </c>
      <c r="BO377" s="71">
        <v>0</v>
      </c>
      <c r="BP377" s="71">
        <v>0</v>
      </c>
      <c r="BQ377" s="71">
        <v>0</v>
      </c>
      <c r="BS377" s="70">
        <v>375</v>
      </c>
      <c r="BT377" s="70" t="s">
        <v>453</v>
      </c>
      <c r="BU377" s="71">
        <v>0</v>
      </c>
      <c r="BV377" s="71">
        <v>0</v>
      </c>
      <c r="BW377" s="71">
        <v>0</v>
      </c>
      <c r="BX377" s="71">
        <v>0</v>
      </c>
      <c r="BZ377" s="70">
        <v>375</v>
      </c>
      <c r="CA377" s="70" t="s">
        <v>453</v>
      </c>
      <c r="CB377" s="71">
        <v>0</v>
      </c>
      <c r="CC377" s="71">
        <v>0</v>
      </c>
      <c r="CD377" s="71">
        <v>0</v>
      </c>
      <c r="CE377" s="71">
        <v>0</v>
      </c>
      <c r="CG377" s="70">
        <v>375</v>
      </c>
      <c r="CH377" s="70" t="s">
        <v>453</v>
      </c>
      <c r="CI377" s="71">
        <v>0</v>
      </c>
      <c r="CJ377" s="71">
        <v>0</v>
      </c>
      <c r="CK377" s="71">
        <v>0</v>
      </c>
      <c r="CL377" s="71">
        <v>0</v>
      </c>
      <c r="CN377" s="70">
        <v>375</v>
      </c>
      <c r="CO377" s="70" t="s">
        <v>453</v>
      </c>
      <c r="CP377" s="71">
        <v>0</v>
      </c>
      <c r="CQ377" s="71">
        <v>0</v>
      </c>
      <c r="CR377" s="71">
        <v>0</v>
      </c>
      <c r="CS377" s="71">
        <v>0</v>
      </c>
      <c r="CU377" s="70">
        <v>375</v>
      </c>
      <c r="CV377" s="70" t="s">
        <v>453</v>
      </c>
      <c r="CW377" s="71">
        <v>0</v>
      </c>
      <c r="CX377" s="71">
        <v>0</v>
      </c>
      <c r="CY377" s="71">
        <v>0</v>
      </c>
      <c r="CZ377" s="71">
        <v>0</v>
      </c>
      <c r="DB377" s="70">
        <v>375</v>
      </c>
      <c r="DC377" s="70" t="s">
        <v>453</v>
      </c>
      <c r="DD377" s="71">
        <v>0</v>
      </c>
      <c r="DE377" s="71">
        <v>0</v>
      </c>
      <c r="DF377" s="71">
        <v>0</v>
      </c>
      <c r="DG377" s="71">
        <v>0</v>
      </c>
      <c r="DI377" s="70">
        <v>375</v>
      </c>
      <c r="DJ377" s="70" t="s">
        <v>453</v>
      </c>
      <c r="DK377" s="71">
        <v>0</v>
      </c>
      <c r="DL377" s="71">
        <v>0</v>
      </c>
      <c r="DM377" s="71">
        <v>0</v>
      </c>
      <c r="DN377" s="71">
        <v>0</v>
      </c>
      <c r="DP377" s="70">
        <v>375</v>
      </c>
      <c r="DQ377" s="70" t="s">
        <v>453</v>
      </c>
      <c r="DR377" s="71">
        <v>0</v>
      </c>
      <c r="DS377" s="71">
        <v>0</v>
      </c>
      <c r="DT377" s="71">
        <v>0</v>
      </c>
      <c r="DU377" s="71">
        <v>0</v>
      </c>
      <c r="DW377" s="70">
        <v>375</v>
      </c>
      <c r="DX377" s="70" t="s">
        <v>453</v>
      </c>
      <c r="DY377" s="71">
        <v>0</v>
      </c>
      <c r="DZ377" s="71">
        <v>0</v>
      </c>
      <c r="EA377" s="71">
        <v>0</v>
      </c>
      <c r="EB377" s="71">
        <v>0</v>
      </c>
    </row>
    <row r="378" spans="1:132" x14ac:dyDescent="0.35">
      <c r="A378" s="70">
        <v>376</v>
      </c>
      <c r="B378" s="70" t="s">
        <v>454</v>
      </c>
      <c r="C378" s="71">
        <v>0</v>
      </c>
      <c r="D378" s="71">
        <v>0</v>
      </c>
      <c r="E378" s="71">
        <v>0</v>
      </c>
      <c r="F378" s="71">
        <v>0</v>
      </c>
      <c r="H378" s="70">
        <v>376</v>
      </c>
      <c r="I378" s="70" t="s">
        <v>454</v>
      </c>
      <c r="J378" s="75">
        <v>0</v>
      </c>
      <c r="K378" s="71">
        <v>0</v>
      </c>
      <c r="L378" s="71">
        <v>0</v>
      </c>
      <c r="M378" s="71">
        <v>0</v>
      </c>
      <c r="O378" s="70">
        <v>376</v>
      </c>
      <c r="P378" s="70" t="s">
        <v>454</v>
      </c>
      <c r="Q378" s="75">
        <v>0</v>
      </c>
      <c r="R378" s="71">
        <v>0</v>
      </c>
      <c r="S378" s="71">
        <v>0</v>
      </c>
      <c r="T378" s="71">
        <v>0</v>
      </c>
      <c r="V378" s="70">
        <v>376</v>
      </c>
      <c r="W378" s="70" t="s">
        <v>454</v>
      </c>
      <c r="X378" s="71">
        <v>0</v>
      </c>
      <c r="Y378" s="71">
        <v>0</v>
      </c>
      <c r="Z378" s="71">
        <v>0</v>
      </c>
      <c r="AA378" s="71">
        <v>0</v>
      </c>
      <c r="AC378" s="70">
        <v>376</v>
      </c>
      <c r="AD378" s="70" t="s">
        <v>454</v>
      </c>
      <c r="AE378" s="71">
        <v>0</v>
      </c>
      <c r="AF378" s="71">
        <v>0</v>
      </c>
      <c r="AG378" s="71">
        <v>0</v>
      </c>
      <c r="AH378" s="71">
        <v>0</v>
      </c>
      <c r="AJ378" s="70">
        <v>376</v>
      </c>
      <c r="AK378" s="70" t="s">
        <v>454</v>
      </c>
      <c r="AL378" s="71">
        <v>0</v>
      </c>
      <c r="AM378" s="71">
        <v>0</v>
      </c>
      <c r="AN378" s="71">
        <v>0</v>
      </c>
      <c r="AO378" s="71">
        <v>0</v>
      </c>
      <c r="AQ378" s="70">
        <v>376</v>
      </c>
      <c r="AR378" s="70" t="s">
        <v>454</v>
      </c>
      <c r="AS378" s="71">
        <v>0</v>
      </c>
      <c r="AT378" s="71">
        <v>0</v>
      </c>
      <c r="AU378" s="71">
        <v>0</v>
      </c>
      <c r="AV378" s="71">
        <v>0</v>
      </c>
      <c r="AX378" s="70">
        <v>376</v>
      </c>
      <c r="AY378" s="70" t="s">
        <v>454</v>
      </c>
      <c r="AZ378" s="71">
        <v>0</v>
      </c>
      <c r="BA378" s="71">
        <v>0</v>
      </c>
      <c r="BB378" s="71">
        <v>0</v>
      </c>
      <c r="BC378" s="71">
        <v>0</v>
      </c>
      <c r="BE378" s="70">
        <v>376</v>
      </c>
      <c r="BF378" s="70" t="s">
        <v>454</v>
      </c>
      <c r="BG378" s="71">
        <v>0</v>
      </c>
      <c r="BH378" s="71">
        <v>0</v>
      </c>
      <c r="BI378" s="71">
        <v>0</v>
      </c>
      <c r="BJ378" s="71">
        <v>0</v>
      </c>
      <c r="BL378" s="70">
        <v>376</v>
      </c>
      <c r="BM378" s="70" t="s">
        <v>454</v>
      </c>
      <c r="BN378" s="71">
        <v>0</v>
      </c>
      <c r="BO378" s="71">
        <v>0</v>
      </c>
      <c r="BP378" s="71">
        <v>0</v>
      </c>
      <c r="BQ378" s="71">
        <v>0</v>
      </c>
      <c r="BS378" s="70">
        <v>376</v>
      </c>
      <c r="BT378" s="70" t="s">
        <v>454</v>
      </c>
      <c r="BU378" s="71">
        <v>0</v>
      </c>
      <c r="BV378" s="71">
        <v>0</v>
      </c>
      <c r="BW378" s="71">
        <v>0</v>
      </c>
      <c r="BX378" s="71">
        <v>0</v>
      </c>
      <c r="BZ378" s="70">
        <v>376</v>
      </c>
      <c r="CA378" s="70" t="s">
        <v>454</v>
      </c>
      <c r="CB378" s="71">
        <v>0</v>
      </c>
      <c r="CC378" s="71">
        <v>0</v>
      </c>
      <c r="CD378" s="71">
        <v>0</v>
      </c>
      <c r="CE378" s="71">
        <v>0</v>
      </c>
      <c r="CG378" s="70">
        <v>376</v>
      </c>
      <c r="CH378" s="70" t="s">
        <v>454</v>
      </c>
      <c r="CI378" s="71">
        <v>0</v>
      </c>
      <c r="CJ378" s="71">
        <v>0</v>
      </c>
      <c r="CK378" s="71">
        <v>0</v>
      </c>
      <c r="CL378" s="71">
        <v>0</v>
      </c>
      <c r="CN378" s="70">
        <v>376</v>
      </c>
      <c r="CO378" s="70" t="s">
        <v>454</v>
      </c>
      <c r="CP378" s="71">
        <v>0</v>
      </c>
      <c r="CQ378" s="71">
        <v>0</v>
      </c>
      <c r="CR378" s="71">
        <v>0</v>
      </c>
      <c r="CS378" s="71">
        <v>0</v>
      </c>
      <c r="CU378" s="70">
        <v>376</v>
      </c>
      <c r="CV378" s="70" t="s">
        <v>454</v>
      </c>
      <c r="CW378" s="71">
        <v>0</v>
      </c>
      <c r="CX378" s="71">
        <v>0</v>
      </c>
      <c r="CY378" s="71">
        <v>0</v>
      </c>
      <c r="CZ378" s="71">
        <v>0</v>
      </c>
      <c r="DB378" s="70">
        <v>376</v>
      </c>
      <c r="DC378" s="70" t="s">
        <v>454</v>
      </c>
      <c r="DD378" s="71">
        <v>0</v>
      </c>
      <c r="DE378" s="71">
        <v>0</v>
      </c>
      <c r="DF378" s="71">
        <v>0</v>
      </c>
      <c r="DG378" s="71">
        <v>0</v>
      </c>
      <c r="DI378" s="70">
        <v>376</v>
      </c>
      <c r="DJ378" s="70" t="s">
        <v>454</v>
      </c>
      <c r="DK378" s="71">
        <v>0</v>
      </c>
      <c r="DL378" s="71">
        <v>0</v>
      </c>
      <c r="DM378" s="71">
        <v>0</v>
      </c>
      <c r="DN378" s="71">
        <v>0</v>
      </c>
      <c r="DP378" s="70">
        <v>376</v>
      </c>
      <c r="DQ378" s="70" t="s">
        <v>454</v>
      </c>
      <c r="DR378" s="71">
        <v>0</v>
      </c>
      <c r="DS378" s="71">
        <v>0</v>
      </c>
      <c r="DT378" s="71">
        <v>0</v>
      </c>
      <c r="DU378" s="71">
        <v>0</v>
      </c>
      <c r="DW378" s="70">
        <v>376</v>
      </c>
      <c r="DX378" s="70" t="s">
        <v>454</v>
      </c>
      <c r="DY378" s="71">
        <v>0</v>
      </c>
      <c r="DZ378" s="71">
        <v>0</v>
      </c>
      <c r="EA378" s="71">
        <v>0</v>
      </c>
      <c r="EB378" s="71">
        <v>0</v>
      </c>
    </row>
    <row r="379" spans="1:132" x14ac:dyDescent="0.35">
      <c r="A379" s="70">
        <v>377</v>
      </c>
      <c r="B379" s="70" t="s">
        <v>455</v>
      </c>
      <c r="C379" s="71">
        <v>0</v>
      </c>
      <c r="D379" s="71">
        <v>0</v>
      </c>
      <c r="E379" s="71">
        <v>0</v>
      </c>
      <c r="F379" s="71">
        <v>0</v>
      </c>
      <c r="H379" s="70">
        <v>377</v>
      </c>
      <c r="I379" s="70" t="s">
        <v>455</v>
      </c>
      <c r="J379" s="75">
        <v>0</v>
      </c>
      <c r="K379" s="71">
        <v>0</v>
      </c>
      <c r="L379" s="71">
        <v>0</v>
      </c>
      <c r="M379" s="71">
        <v>0</v>
      </c>
      <c r="O379" s="70">
        <v>377</v>
      </c>
      <c r="P379" s="70" t="s">
        <v>455</v>
      </c>
      <c r="Q379" s="75">
        <v>0</v>
      </c>
      <c r="R379" s="71">
        <v>0</v>
      </c>
      <c r="S379" s="71">
        <v>0</v>
      </c>
      <c r="T379" s="71">
        <v>0</v>
      </c>
      <c r="V379" s="70">
        <v>377</v>
      </c>
      <c r="W379" s="70" t="s">
        <v>455</v>
      </c>
      <c r="X379" s="71">
        <v>0</v>
      </c>
      <c r="Y379" s="71">
        <v>0</v>
      </c>
      <c r="Z379" s="71">
        <v>0</v>
      </c>
      <c r="AA379" s="71">
        <v>0</v>
      </c>
      <c r="AC379" s="70">
        <v>377</v>
      </c>
      <c r="AD379" s="70" t="s">
        <v>455</v>
      </c>
      <c r="AE379" s="71">
        <v>0</v>
      </c>
      <c r="AF379" s="71">
        <v>0</v>
      </c>
      <c r="AG379" s="71">
        <v>0</v>
      </c>
      <c r="AH379" s="71">
        <v>0</v>
      </c>
      <c r="AJ379" s="70">
        <v>377</v>
      </c>
      <c r="AK379" s="70" t="s">
        <v>455</v>
      </c>
      <c r="AL379" s="71">
        <v>0</v>
      </c>
      <c r="AM379" s="71">
        <v>0</v>
      </c>
      <c r="AN379" s="71">
        <v>0</v>
      </c>
      <c r="AO379" s="71">
        <v>0</v>
      </c>
      <c r="AQ379" s="70">
        <v>377</v>
      </c>
      <c r="AR379" s="70" t="s">
        <v>455</v>
      </c>
      <c r="AS379" s="71">
        <v>0</v>
      </c>
      <c r="AT379" s="71">
        <v>0</v>
      </c>
      <c r="AU379" s="71">
        <v>0</v>
      </c>
      <c r="AV379" s="71">
        <v>0</v>
      </c>
      <c r="AX379" s="70">
        <v>377</v>
      </c>
      <c r="AY379" s="70" t="s">
        <v>455</v>
      </c>
      <c r="AZ379" s="71">
        <v>0</v>
      </c>
      <c r="BA379" s="71">
        <v>0</v>
      </c>
      <c r="BB379" s="71">
        <v>0</v>
      </c>
      <c r="BC379" s="71">
        <v>0</v>
      </c>
      <c r="BE379" s="70">
        <v>377</v>
      </c>
      <c r="BF379" s="70" t="s">
        <v>455</v>
      </c>
      <c r="BG379" s="71">
        <v>0</v>
      </c>
      <c r="BH379" s="71">
        <v>0</v>
      </c>
      <c r="BI379" s="71">
        <v>0</v>
      </c>
      <c r="BJ379" s="71">
        <v>0</v>
      </c>
      <c r="BL379" s="70">
        <v>377</v>
      </c>
      <c r="BM379" s="70" t="s">
        <v>455</v>
      </c>
      <c r="BN379" s="71">
        <v>0</v>
      </c>
      <c r="BO379" s="71">
        <v>0</v>
      </c>
      <c r="BP379" s="71">
        <v>0</v>
      </c>
      <c r="BQ379" s="71">
        <v>0</v>
      </c>
      <c r="BS379" s="70">
        <v>377</v>
      </c>
      <c r="BT379" s="70" t="s">
        <v>455</v>
      </c>
      <c r="BU379" s="71">
        <v>0</v>
      </c>
      <c r="BV379" s="71">
        <v>0</v>
      </c>
      <c r="BW379" s="71">
        <v>0</v>
      </c>
      <c r="BX379" s="71">
        <v>0</v>
      </c>
      <c r="BZ379" s="70">
        <v>377</v>
      </c>
      <c r="CA379" s="70" t="s">
        <v>455</v>
      </c>
      <c r="CB379" s="71">
        <v>0</v>
      </c>
      <c r="CC379" s="71">
        <v>0</v>
      </c>
      <c r="CD379" s="71">
        <v>0</v>
      </c>
      <c r="CE379" s="71">
        <v>0</v>
      </c>
      <c r="CG379" s="70">
        <v>377</v>
      </c>
      <c r="CH379" s="70" t="s">
        <v>455</v>
      </c>
      <c r="CI379" s="71">
        <v>0</v>
      </c>
      <c r="CJ379" s="71">
        <v>0</v>
      </c>
      <c r="CK379" s="71">
        <v>0</v>
      </c>
      <c r="CL379" s="71">
        <v>0</v>
      </c>
      <c r="CN379" s="70">
        <v>377</v>
      </c>
      <c r="CO379" s="70" t="s">
        <v>455</v>
      </c>
      <c r="CP379" s="71">
        <v>0</v>
      </c>
      <c r="CQ379" s="71">
        <v>0</v>
      </c>
      <c r="CR379" s="71">
        <v>0</v>
      </c>
      <c r="CS379" s="71">
        <v>0</v>
      </c>
      <c r="CU379" s="70">
        <v>377</v>
      </c>
      <c r="CV379" s="70" t="s">
        <v>455</v>
      </c>
      <c r="CW379" s="71">
        <v>0</v>
      </c>
      <c r="CX379" s="71">
        <v>0</v>
      </c>
      <c r="CY379" s="71">
        <v>0</v>
      </c>
      <c r="CZ379" s="71">
        <v>0</v>
      </c>
      <c r="DB379" s="70">
        <v>377</v>
      </c>
      <c r="DC379" s="70" t="s">
        <v>455</v>
      </c>
      <c r="DD379" s="71">
        <v>0</v>
      </c>
      <c r="DE379" s="71">
        <v>0</v>
      </c>
      <c r="DF379" s="71">
        <v>0</v>
      </c>
      <c r="DG379" s="71">
        <v>0</v>
      </c>
      <c r="DI379" s="70">
        <v>377</v>
      </c>
      <c r="DJ379" s="70" t="s">
        <v>455</v>
      </c>
      <c r="DK379" s="71">
        <v>0</v>
      </c>
      <c r="DL379" s="71">
        <v>0</v>
      </c>
      <c r="DM379" s="71">
        <v>0</v>
      </c>
      <c r="DN379" s="71">
        <v>0</v>
      </c>
      <c r="DP379" s="70">
        <v>377</v>
      </c>
      <c r="DQ379" s="70" t="s">
        <v>455</v>
      </c>
      <c r="DR379" s="71">
        <v>0</v>
      </c>
      <c r="DS379" s="71">
        <v>0</v>
      </c>
      <c r="DT379" s="71">
        <v>0</v>
      </c>
      <c r="DU379" s="71">
        <v>0</v>
      </c>
      <c r="DW379" s="70">
        <v>377</v>
      </c>
      <c r="DX379" s="70" t="s">
        <v>455</v>
      </c>
      <c r="DY379" s="71">
        <v>0</v>
      </c>
      <c r="DZ379" s="71">
        <v>0</v>
      </c>
      <c r="EA379" s="71">
        <v>0</v>
      </c>
      <c r="EB379" s="71">
        <v>0</v>
      </c>
    </row>
    <row r="380" spans="1:132" x14ac:dyDescent="0.35">
      <c r="A380" s="70">
        <v>378</v>
      </c>
      <c r="B380" s="70" t="s">
        <v>456</v>
      </c>
      <c r="C380" s="71">
        <v>0</v>
      </c>
      <c r="D380" s="71">
        <v>0</v>
      </c>
      <c r="E380" s="71">
        <v>0</v>
      </c>
      <c r="F380" s="71">
        <v>0</v>
      </c>
      <c r="H380" s="70">
        <v>378</v>
      </c>
      <c r="I380" s="70" t="s">
        <v>456</v>
      </c>
      <c r="J380" s="75">
        <v>0</v>
      </c>
      <c r="K380" s="71">
        <v>0</v>
      </c>
      <c r="L380" s="71">
        <v>0</v>
      </c>
      <c r="M380" s="71">
        <v>0</v>
      </c>
      <c r="O380" s="70">
        <v>378</v>
      </c>
      <c r="P380" s="70" t="s">
        <v>456</v>
      </c>
      <c r="Q380" s="75">
        <v>0</v>
      </c>
      <c r="R380" s="71">
        <v>0</v>
      </c>
      <c r="S380" s="71">
        <v>0</v>
      </c>
      <c r="T380" s="71">
        <v>0</v>
      </c>
      <c r="V380" s="70">
        <v>378</v>
      </c>
      <c r="W380" s="70" t="s">
        <v>456</v>
      </c>
      <c r="X380" s="71">
        <v>0</v>
      </c>
      <c r="Y380" s="71">
        <v>0</v>
      </c>
      <c r="Z380" s="71">
        <v>0</v>
      </c>
      <c r="AA380" s="71">
        <v>0</v>
      </c>
      <c r="AC380" s="70">
        <v>378</v>
      </c>
      <c r="AD380" s="70" t="s">
        <v>456</v>
      </c>
      <c r="AE380" s="71">
        <v>0</v>
      </c>
      <c r="AF380" s="71">
        <v>0</v>
      </c>
      <c r="AG380" s="71">
        <v>0</v>
      </c>
      <c r="AH380" s="71">
        <v>0</v>
      </c>
      <c r="AJ380" s="70">
        <v>378</v>
      </c>
      <c r="AK380" s="70" t="s">
        <v>456</v>
      </c>
      <c r="AL380" s="71">
        <v>0</v>
      </c>
      <c r="AM380" s="71">
        <v>0</v>
      </c>
      <c r="AN380" s="71">
        <v>0</v>
      </c>
      <c r="AO380" s="71">
        <v>0</v>
      </c>
      <c r="AQ380" s="70">
        <v>378</v>
      </c>
      <c r="AR380" s="70" t="s">
        <v>456</v>
      </c>
      <c r="AS380" s="71">
        <v>0</v>
      </c>
      <c r="AT380" s="71">
        <v>0</v>
      </c>
      <c r="AU380" s="71">
        <v>0</v>
      </c>
      <c r="AV380" s="71">
        <v>0</v>
      </c>
      <c r="AX380" s="70">
        <v>378</v>
      </c>
      <c r="AY380" s="70" t="s">
        <v>456</v>
      </c>
      <c r="AZ380" s="71">
        <v>0</v>
      </c>
      <c r="BA380" s="71">
        <v>0</v>
      </c>
      <c r="BB380" s="71">
        <v>0</v>
      </c>
      <c r="BC380" s="71">
        <v>0</v>
      </c>
      <c r="BE380" s="70">
        <v>378</v>
      </c>
      <c r="BF380" s="70" t="s">
        <v>456</v>
      </c>
      <c r="BG380" s="71">
        <v>0</v>
      </c>
      <c r="BH380" s="71">
        <v>0</v>
      </c>
      <c r="BI380" s="71">
        <v>0</v>
      </c>
      <c r="BJ380" s="71">
        <v>0</v>
      </c>
      <c r="BL380" s="70">
        <v>378</v>
      </c>
      <c r="BM380" s="70" t="s">
        <v>456</v>
      </c>
      <c r="BN380" s="71">
        <v>0</v>
      </c>
      <c r="BO380" s="71">
        <v>0</v>
      </c>
      <c r="BP380" s="71">
        <v>0</v>
      </c>
      <c r="BQ380" s="71">
        <v>0</v>
      </c>
      <c r="BS380" s="70">
        <v>378</v>
      </c>
      <c r="BT380" s="70" t="s">
        <v>456</v>
      </c>
      <c r="BU380" s="71">
        <v>0</v>
      </c>
      <c r="BV380" s="71">
        <v>0</v>
      </c>
      <c r="BW380" s="71">
        <v>0</v>
      </c>
      <c r="BX380" s="71">
        <v>0</v>
      </c>
      <c r="BZ380" s="70">
        <v>378</v>
      </c>
      <c r="CA380" s="70" t="s">
        <v>456</v>
      </c>
      <c r="CB380" s="71">
        <v>0</v>
      </c>
      <c r="CC380" s="71">
        <v>0</v>
      </c>
      <c r="CD380" s="71">
        <v>0</v>
      </c>
      <c r="CE380" s="71">
        <v>0</v>
      </c>
      <c r="CG380" s="70">
        <v>378</v>
      </c>
      <c r="CH380" s="70" t="s">
        <v>456</v>
      </c>
      <c r="CI380" s="71">
        <v>0</v>
      </c>
      <c r="CJ380" s="71">
        <v>0</v>
      </c>
      <c r="CK380" s="71">
        <v>0</v>
      </c>
      <c r="CL380" s="71">
        <v>0</v>
      </c>
      <c r="CN380" s="70">
        <v>378</v>
      </c>
      <c r="CO380" s="70" t="s">
        <v>456</v>
      </c>
      <c r="CP380" s="71">
        <v>0</v>
      </c>
      <c r="CQ380" s="71">
        <v>0</v>
      </c>
      <c r="CR380" s="71">
        <v>0</v>
      </c>
      <c r="CS380" s="71">
        <v>0</v>
      </c>
      <c r="CU380" s="70">
        <v>378</v>
      </c>
      <c r="CV380" s="70" t="s">
        <v>456</v>
      </c>
      <c r="CW380" s="71">
        <v>0</v>
      </c>
      <c r="CX380" s="71">
        <v>0</v>
      </c>
      <c r="CY380" s="71">
        <v>0</v>
      </c>
      <c r="CZ380" s="71">
        <v>0</v>
      </c>
      <c r="DB380" s="70">
        <v>378</v>
      </c>
      <c r="DC380" s="70" t="s">
        <v>456</v>
      </c>
      <c r="DD380" s="71">
        <v>0</v>
      </c>
      <c r="DE380" s="71">
        <v>0</v>
      </c>
      <c r="DF380" s="71">
        <v>0</v>
      </c>
      <c r="DG380" s="71">
        <v>0</v>
      </c>
      <c r="DI380" s="70">
        <v>378</v>
      </c>
      <c r="DJ380" s="70" t="s">
        <v>456</v>
      </c>
      <c r="DK380" s="71">
        <v>0</v>
      </c>
      <c r="DL380" s="71">
        <v>0</v>
      </c>
      <c r="DM380" s="71">
        <v>0</v>
      </c>
      <c r="DN380" s="71">
        <v>0</v>
      </c>
      <c r="DP380" s="70">
        <v>378</v>
      </c>
      <c r="DQ380" s="70" t="s">
        <v>456</v>
      </c>
      <c r="DR380" s="71">
        <v>0</v>
      </c>
      <c r="DS380" s="71">
        <v>0</v>
      </c>
      <c r="DT380" s="71">
        <v>0</v>
      </c>
      <c r="DU380" s="71">
        <v>0</v>
      </c>
      <c r="DW380" s="70">
        <v>378</v>
      </c>
      <c r="DX380" s="70" t="s">
        <v>456</v>
      </c>
      <c r="DY380" s="71">
        <v>0</v>
      </c>
      <c r="DZ380" s="71">
        <v>0</v>
      </c>
      <c r="EA380" s="71">
        <v>0</v>
      </c>
      <c r="EB380" s="71">
        <v>0</v>
      </c>
    </row>
    <row r="381" spans="1:132" x14ac:dyDescent="0.35">
      <c r="A381" s="70">
        <v>379</v>
      </c>
      <c r="B381" s="70" t="s">
        <v>457</v>
      </c>
      <c r="C381" s="71">
        <v>0</v>
      </c>
      <c r="D381" s="71">
        <v>0.29694314174255099</v>
      </c>
      <c r="E381" s="71">
        <v>52.583703044086199</v>
      </c>
      <c r="F381" s="71">
        <v>52.880646185828702</v>
      </c>
      <c r="H381" s="70">
        <v>379</v>
      </c>
      <c r="I381" s="70" t="s">
        <v>457</v>
      </c>
      <c r="J381" s="75">
        <v>0</v>
      </c>
      <c r="K381" s="71">
        <v>5.7549179513122803</v>
      </c>
      <c r="L381" s="71">
        <v>947.33459009421904</v>
      </c>
      <c r="M381" s="71">
        <v>953.08950804553103</v>
      </c>
      <c r="O381" s="70">
        <v>379</v>
      </c>
      <c r="P381" s="70" t="s">
        <v>457</v>
      </c>
      <c r="Q381" s="75">
        <v>0</v>
      </c>
      <c r="R381" s="71">
        <v>4262.4398672940497</v>
      </c>
      <c r="S381" s="71">
        <v>1778.0733724665899</v>
      </c>
      <c r="T381" s="71">
        <v>6040.5132397606403</v>
      </c>
      <c r="V381" s="70">
        <v>379</v>
      </c>
      <c r="W381" s="70" t="s">
        <v>457</v>
      </c>
      <c r="X381" s="71">
        <v>0</v>
      </c>
      <c r="Y381" s="71">
        <v>3.92461485492885</v>
      </c>
      <c r="Z381" s="71">
        <v>603.33610611182803</v>
      </c>
      <c r="AA381" s="71">
        <v>607.26072096675603</v>
      </c>
      <c r="AC381" s="70">
        <v>379</v>
      </c>
      <c r="AD381" s="70" t="s">
        <v>457</v>
      </c>
      <c r="AE381" s="71">
        <v>0</v>
      </c>
      <c r="AF381" s="71">
        <v>1005.58481776631</v>
      </c>
      <c r="AG381" s="71">
        <v>324.774097568304</v>
      </c>
      <c r="AH381" s="71">
        <v>1330.3589153346099</v>
      </c>
      <c r="AJ381" s="70">
        <v>379</v>
      </c>
      <c r="AK381" s="70" t="s">
        <v>457</v>
      </c>
      <c r="AL381" s="71">
        <v>0</v>
      </c>
      <c r="AM381" s="71">
        <v>2.8799971553530101E-2</v>
      </c>
      <c r="AN381" s="71">
        <v>5.7984113680724603</v>
      </c>
      <c r="AO381" s="71">
        <v>5.8272113396259897</v>
      </c>
      <c r="AQ381" s="70">
        <v>379</v>
      </c>
      <c r="AR381" s="70" t="s">
        <v>457</v>
      </c>
      <c r="AS381" s="71">
        <v>0</v>
      </c>
      <c r="AT381" s="71">
        <v>3.1266485032798302E-2</v>
      </c>
      <c r="AU381" s="71">
        <v>9.4758139567439095</v>
      </c>
      <c r="AV381" s="71">
        <v>9.5070804417767096</v>
      </c>
      <c r="AX381" s="70">
        <v>379</v>
      </c>
      <c r="AY381" s="70" t="s">
        <v>457</v>
      </c>
      <c r="AZ381" s="71">
        <v>0</v>
      </c>
      <c r="BA381" s="71">
        <v>2.8799971553530101E-2</v>
      </c>
      <c r="BB381" s="71">
        <v>5.7984113680724603</v>
      </c>
      <c r="BC381" s="71">
        <v>5.8272113396259897</v>
      </c>
      <c r="BE381" s="70">
        <v>379</v>
      </c>
      <c r="BF381" s="70" t="s">
        <v>457</v>
      </c>
      <c r="BG381" s="71">
        <v>0</v>
      </c>
      <c r="BH381" s="71">
        <v>3.1266485032798302E-2</v>
      </c>
      <c r="BI381" s="71">
        <v>9.4758139567439095</v>
      </c>
      <c r="BJ381" s="71">
        <v>9.5070804417767096</v>
      </c>
      <c r="BL381" s="70">
        <v>379</v>
      </c>
      <c r="BM381" s="70" t="s">
        <v>457</v>
      </c>
      <c r="BN381" s="71">
        <v>0</v>
      </c>
      <c r="BO381" s="71">
        <v>5.8645962523150102E-2</v>
      </c>
      <c r="BP381" s="71">
        <v>11.8074219328215</v>
      </c>
      <c r="BQ381" s="71">
        <v>11.866067895344599</v>
      </c>
      <c r="BS381" s="70">
        <v>379</v>
      </c>
      <c r="BT381" s="70" t="s">
        <v>457</v>
      </c>
      <c r="BU381" s="71">
        <v>0</v>
      </c>
      <c r="BV381" s="71">
        <v>5.2906073998315102E-2</v>
      </c>
      <c r="BW381" s="71">
        <v>15.353751261235701</v>
      </c>
      <c r="BX381" s="71">
        <v>15.406657335234</v>
      </c>
      <c r="BZ381" s="70">
        <v>379</v>
      </c>
      <c r="CA381" s="70" t="s">
        <v>457</v>
      </c>
      <c r="CB381" s="71">
        <v>0</v>
      </c>
      <c r="CC381" s="71">
        <v>0.153924284665274</v>
      </c>
      <c r="CD381" s="71">
        <v>23.5705861908068</v>
      </c>
      <c r="CE381" s="71">
        <v>23.724510475472002</v>
      </c>
      <c r="CG381" s="70">
        <v>379</v>
      </c>
      <c r="CH381" s="70" t="s">
        <v>457</v>
      </c>
      <c r="CI381" s="71">
        <v>0</v>
      </c>
      <c r="CJ381" s="71">
        <v>214.127824652356</v>
      </c>
      <c r="CK381" s="71">
        <v>48.811744306364098</v>
      </c>
      <c r="CL381" s="71">
        <v>262.93956895871997</v>
      </c>
      <c r="CN381" s="70">
        <v>379</v>
      </c>
      <c r="CO381" s="70" t="s">
        <v>457</v>
      </c>
      <c r="CP381" s="71">
        <v>0</v>
      </c>
      <c r="CQ381" s="71">
        <v>2.4292225361711401E-2</v>
      </c>
      <c r="CR381" s="71">
        <v>4.89084912571243</v>
      </c>
      <c r="CS381" s="71">
        <v>4.9151413510741397</v>
      </c>
      <c r="CU381" s="70">
        <v>379</v>
      </c>
      <c r="CV381" s="70" t="s">
        <v>457</v>
      </c>
      <c r="CW381" s="71">
        <v>0</v>
      </c>
      <c r="CX381" s="71">
        <v>2.56451458134275E-2</v>
      </c>
      <c r="CY381" s="71">
        <v>8.1223007629855797</v>
      </c>
      <c r="CZ381" s="71">
        <v>8.1479459087990094</v>
      </c>
      <c r="DB381" s="70">
        <v>379</v>
      </c>
      <c r="DC381" s="70" t="s">
        <v>457</v>
      </c>
      <c r="DD381" s="71">
        <v>0</v>
      </c>
      <c r="DE381" s="71">
        <v>0.12751436505088501</v>
      </c>
      <c r="DF381" s="71">
        <v>22.2617415390635</v>
      </c>
      <c r="DG381" s="71">
        <v>22.3892559041144</v>
      </c>
      <c r="DI381" s="70">
        <v>379</v>
      </c>
      <c r="DJ381" s="70" t="s">
        <v>457</v>
      </c>
      <c r="DK381" s="71">
        <v>0</v>
      </c>
      <c r="DL381" s="71">
        <v>9.6176002676556904E-2</v>
      </c>
      <c r="DM381" s="71">
        <v>29.629432376943701</v>
      </c>
      <c r="DN381" s="71">
        <v>29.725608379620301</v>
      </c>
      <c r="DP381" s="70">
        <v>379</v>
      </c>
      <c r="DQ381" s="70" t="s">
        <v>457</v>
      </c>
      <c r="DR381" s="71">
        <v>0</v>
      </c>
      <c r="DS381" s="71">
        <v>6.6195104292627996E-2</v>
      </c>
      <c r="DT381" s="71">
        <v>13.3273202901504</v>
      </c>
      <c r="DU381" s="71">
        <v>13.393515394443</v>
      </c>
      <c r="DW381" s="70">
        <v>379</v>
      </c>
      <c r="DX381" s="70" t="s">
        <v>457</v>
      </c>
      <c r="DY381" s="71">
        <v>0</v>
      </c>
      <c r="DZ381" s="71">
        <v>0.81226254031761502</v>
      </c>
      <c r="EA381" s="71">
        <v>23.274488296179602</v>
      </c>
      <c r="EB381" s="71">
        <v>24.086750836497298</v>
      </c>
    </row>
    <row r="382" spans="1:132" x14ac:dyDescent="0.35">
      <c r="A382" s="70">
        <v>380</v>
      </c>
      <c r="B382" s="70" t="s">
        <v>458</v>
      </c>
      <c r="C382" s="71">
        <v>0</v>
      </c>
      <c r="D382" s="71">
        <v>5.5607117259248301E-2</v>
      </c>
      <c r="E382" s="71">
        <v>0.82934653525366397</v>
      </c>
      <c r="F382" s="71">
        <v>0.88495365251291203</v>
      </c>
      <c r="H382" s="70">
        <v>380</v>
      </c>
      <c r="I382" s="70" t="s">
        <v>458</v>
      </c>
      <c r="J382" s="75">
        <v>0</v>
      </c>
      <c r="K382" s="71">
        <v>0.94167571683663698</v>
      </c>
      <c r="L382" s="71">
        <v>14.945708547301299</v>
      </c>
      <c r="M382" s="71">
        <v>15.8873842641379</v>
      </c>
      <c r="O382" s="70">
        <v>380</v>
      </c>
      <c r="P382" s="70" t="s">
        <v>458</v>
      </c>
      <c r="Q382" s="75">
        <v>0</v>
      </c>
      <c r="R382" s="71">
        <v>35.966615540334402</v>
      </c>
      <c r="S382" s="71">
        <v>28.070357501643102</v>
      </c>
      <c r="T382" s="71">
        <v>64.036973041977404</v>
      </c>
      <c r="V382" s="70">
        <v>380</v>
      </c>
      <c r="W382" s="70" t="s">
        <v>458</v>
      </c>
      <c r="X382" s="71">
        <v>0</v>
      </c>
      <c r="Y382" s="71">
        <v>0.68493789287667295</v>
      </c>
      <c r="Z382" s="71">
        <v>9.5164934413419502</v>
      </c>
      <c r="AA382" s="71">
        <v>10.201431334218601</v>
      </c>
      <c r="AC382" s="70">
        <v>380</v>
      </c>
      <c r="AD382" s="70" t="s">
        <v>458</v>
      </c>
      <c r="AE382" s="71">
        <v>0</v>
      </c>
      <c r="AF382" s="71">
        <v>9.7784240453976494</v>
      </c>
      <c r="AG382" s="71">
        <v>5.1278825666924996</v>
      </c>
      <c r="AH382" s="71">
        <v>14.9063066120902</v>
      </c>
      <c r="AJ382" s="70">
        <v>380</v>
      </c>
      <c r="AK382" s="70" t="s">
        <v>458</v>
      </c>
      <c r="AL382" s="71">
        <v>0</v>
      </c>
      <c r="AM382" s="71">
        <v>4.3992019259471004E-3</v>
      </c>
      <c r="AN382" s="71">
        <v>9.1497481394690605E-2</v>
      </c>
      <c r="AO382" s="71">
        <v>9.5896683320637693E-2</v>
      </c>
      <c r="AQ382" s="70">
        <v>380</v>
      </c>
      <c r="AR382" s="70" t="s">
        <v>458</v>
      </c>
      <c r="AS382" s="71">
        <v>0</v>
      </c>
      <c r="AT382" s="71">
        <v>1.11822743749047E-2</v>
      </c>
      <c r="AU382" s="71">
        <v>0.149525397772689</v>
      </c>
      <c r="AV382" s="71">
        <v>0.16070767214759399</v>
      </c>
      <c r="AX382" s="70">
        <v>380</v>
      </c>
      <c r="AY382" s="70" t="s">
        <v>458</v>
      </c>
      <c r="AZ382" s="71">
        <v>0</v>
      </c>
      <c r="BA382" s="71">
        <v>4.3992019259471004E-3</v>
      </c>
      <c r="BB382" s="71">
        <v>9.1497481394690605E-2</v>
      </c>
      <c r="BC382" s="71">
        <v>9.5896683320637693E-2</v>
      </c>
      <c r="BE382" s="70">
        <v>380</v>
      </c>
      <c r="BF382" s="70" t="s">
        <v>458</v>
      </c>
      <c r="BG382" s="71">
        <v>0</v>
      </c>
      <c r="BH382" s="71">
        <v>1.11822743749047E-2</v>
      </c>
      <c r="BI382" s="71">
        <v>0.149525397772689</v>
      </c>
      <c r="BJ382" s="71">
        <v>0.16070767214759399</v>
      </c>
      <c r="BL382" s="70">
        <v>380</v>
      </c>
      <c r="BM382" s="70" t="s">
        <v>458</v>
      </c>
      <c r="BN382" s="71">
        <v>0</v>
      </c>
      <c r="BO382" s="71">
        <v>8.9581835454708904E-3</v>
      </c>
      <c r="BP382" s="71">
        <v>0.186318165448949</v>
      </c>
      <c r="BQ382" s="71">
        <v>0.19527634899442001</v>
      </c>
      <c r="BS382" s="70">
        <v>380</v>
      </c>
      <c r="BT382" s="70" t="s">
        <v>458</v>
      </c>
      <c r="BU382" s="71">
        <v>0</v>
      </c>
      <c r="BV382" s="71">
        <v>1.8945605299243998E-2</v>
      </c>
      <c r="BW382" s="71">
        <v>0.24232745312891901</v>
      </c>
      <c r="BX382" s="71">
        <v>0.26127305842816301</v>
      </c>
      <c r="BZ382" s="70">
        <v>380</v>
      </c>
      <c r="CA382" s="70" t="s">
        <v>458</v>
      </c>
      <c r="CB382" s="71">
        <v>0</v>
      </c>
      <c r="CC382" s="71">
        <v>2.5710216391174601E-2</v>
      </c>
      <c r="CD382" s="71">
        <v>0.37183282364123799</v>
      </c>
      <c r="CE382" s="71">
        <v>0.39754304003241198</v>
      </c>
      <c r="CG382" s="70">
        <v>380</v>
      </c>
      <c r="CH382" s="70" t="s">
        <v>458</v>
      </c>
      <c r="CI382" s="71">
        <v>0</v>
      </c>
      <c r="CJ382" s="71">
        <v>1.59779869025177</v>
      </c>
      <c r="CK382" s="71">
        <v>0.77067666466255702</v>
      </c>
      <c r="CL382" s="71">
        <v>2.36847535491433</v>
      </c>
      <c r="CN382" s="70">
        <v>380</v>
      </c>
      <c r="CO382" s="70" t="s">
        <v>458</v>
      </c>
      <c r="CP382" s="71">
        <v>0</v>
      </c>
      <c r="CQ382" s="71">
        <v>3.7106427135926399E-3</v>
      </c>
      <c r="CR382" s="71">
        <v>7.7176376161954094E-2</v>
      </c>
      <c r="CS382" s="71">
        <v>8.0887018875546696E-2</v>
      </c>
      <c r="CU382" s="70">
        <v>380</v>
      </c>
      <c r="CV382" s="70" t="s">
        <v>458</v>
      </c>
      <c r="CW382" s="71">
        <v>0</v>
      </c>
      <c r="CX382" s="71">
        <v>9.1490163491170194E-3</v>
      </c>
      <c r="CY382" s="71">
        <v>0.128174322985456</v>
      </c>
      <c r="CZ382" s="71">
        <v>0.137323339334573</v>
      </c>
      <c r="DB382" s="70">
        <v>380</v>
      </c>
      <c r="DC382" s="70" t="s">
        <v>458</v>
      </c>
      <c r="DD382" s="71">
        <v>0</v>
      </c>
      <c r="DE382" s="71">
        <v>2.4720716926368302E-2</v>
      </c>
      <c r="DF382" s="71">
        <v>0.35104167912763501</v>
      </c>
      <c r="DG382" s="71">
        <v>0.37576239605400302</v>
      </c>
      <c r="DI382" s="70">
        <v>380</v>
      </c>
      <c r="DJ382" s="70" t="s">
        <v>458</v>
      </c>
      <c r="DK382" s="71">
        <v>0</v>
      </c>
      <c r="DL382" s="71">
        <v>3.4352902096409503E-2</v>
      </c>
      <c r="DM382" s="71">
        <v>0.46754030167247301</v>
      </c>
      <c r="DN382" s="71">
        <v>0.50189320376888302</v>
      </c>
      <c r="DP382" s="70">
        <v>380</v>
      </c>
      <c r="DQ382" s="70" t="s">
        <v>458</v>
      </c>
      <c r="DR382" s="71">
        <v>0</v>
      </c>
      <c r="DS382" s="71">
        <v>1.0111316594571601E-2</v>
      </c>
      <c r="DT382" s="71">
        <v>0.21030178145061201</v>
      </c>
      <c r="DU382" s="71">
        <v>0.220413098045184</v>
      </c>
      <c r="DW382" s="70">
        <v>380</v>
      </c>
      <c r="DX382" s="70" t="s">
        <v>458</v>
      </c>
      <c r="DY382" s="71">
        <v>0</v>
      </c>
      <c r="DZ382" s="71">
        <v>7.8082907155792705E-2</v>
      </c>
      <c r="EA382" s="71">
        <v>0.36732062773345697</v>
      </c>
      <c r="EB382" s="71">
        <v>0.44540353488925</v>
      </c>
    </row>
    <row r="383" spans="1:132" x14ac:dyDescent="0.35">
      <c r="A383" s="70">
        <v>381</v>
      </c>
      <c r="B383" s="70" t="s">
        <v>459</v>
      </c>
      <c r="C383" s="71">
        <v>0</v>
      </c>
      <c r="D383" s="71">
        <v>0</v>
      </c>
      <c r="E383" s="71">
        <v>0</v>
      </c>
      <c r="F383" s="71">
        <v>0</v>
      </c>
      <c r="H383" s="70">
        <v>381</v>
      </c>
      <c r="I383" s="70" t="s">
        <v>459</v>
      </c>
      <c r="J383" s="75">
        <v>0</v>
      </c>
      <c r="K383" s="71">
        <v>0</v>
      </c>
      <c r="L383" s="71">
        <v>0</v>
      </c>
      <c r="M383" s="71">
        <v>0</v>
      </c>
      <c r="O383" s="70">
        <v>381</v>
      </c>
      <c r="P383" s="70" t="s">
        <v>459</v>
      </c>
      <c r="Q383" s="75">
        <v>0</v>
      </c>
      <c r="R383" s="71">
        <v>0</v>
      </c>
      <c r="S383" s="71">
        <v>0</v>
      </c>
      <c r="T383" s="71">
        <v>0</v>
      </c>
      <c r="V383" s="70">
        <v>381</v>
      </c>
      <c r="W383" s="70" t="s">
        <v>459</v>
      </c>
      <c r="X383" s="71">
        <v>0</v>
      </c>
      <c r="Y383" s="71">
        <v>0</v>
      </c>
      <c r="Z383" s="71">
        <v>0</v>
      </c>
      <c r="AA383" s="71">
        <v>0</v>
      </c>
      <c r="AC383" s="70">
        <v>381</v>
      </c>
      <c r="AD383" s="70" t="s">
        <v>459</v>
      </c>
      <c r="AE383" s="71">
        <v>0</v>
      </c>
      <c r="AF383" s="71">
        <v>0</v>
      </c>
      <c r="AG383" s="71">
        <v>0</v>
      </c>
      <c r="AH383" s="71">
        <v>0</v>
      </c>
      <c r="AJ383" s="70">
        <v>381</v>
      </c>
      <c r="AK383" s="70" t="s">
        <v>459</v>
      </c>
      <c r="AL383" s="71">
        <v>0</v>
      </c>
      <c r="AM383" s="71">
        <v>0</v>
      </c>
      <c r="AN383" s="71">
        <v>0</v>
      </c>
      <c r="AO383" s="71">
        <v>0</v>
      </c>
      <c r="AQ383" s="70">
        <v>381</v>
      </c>
      <c r="AR383" s="70" t="s">
        <v>459</v>
      </c>
      <c r="AS383" s="71">
        <v>0</v>
      </c>
      <c r="AT383" s="71">
        <v>0</v>
      </c>
      <c r="AU383" s="71">
        <v>0</v>
      </c>
      <c r="AV383" s="71">
        <v>0</v>
      </c>
      <c r="AX383" s="70">
        <v>381</v>
      </c>
      <c r="AY383" s="70" t="s">
        <v>459</v>
      </c>
      <c r="AZ383" s="71">
        <v>0</v>
      </c>
      <c r="BA383" s="71">
        <v>0</v>
      </c>
      <c r="BB383" s="71">
        <v>0</v>
      </c>
      <c r="BC383" s="71">
        <v>0</v>
      </c>
      <c r="BE383" s="70">
        <v>381</v>
      </c>
      <c r="BF383" s="70" t="s">
        <v>459</v>
      </c>
      <c r="BG383" s="71">
        <v>0</v>
      </c>
      <c r="BH383" s="71">
        <v>0</v>
      </c>
      <c r="BI383" s="71">
        <v>0</v>
      </c>
      <c r="BJ383" s="71">
        <v>0</v>
      </c>
      <c r="BL383" s="70">
        <v>381</v>
      </c>
      <c r="BM383" s="70" t="s">
        <v>459</v>
      </c>
      <c r="BN383" s="71">
        <v>0</v>
      </c>
      <c r="BO383" s="71">
        <v>0</v>
      </c>
      <c r="BP383" s="71">
        <v>0</v>
      </c>
      <c r="BQ383" s="71">
        <v>0</v>
      </c>
      <c r="BS383" s="70">
        <v>381</v>
      </c>
      <c r="BT383" s="70" t="s">
        <v>459</v>
      </c>
      <c r="BU383" s="71">
        <v>0</v>
      </c>
      <c r="BV383" s="71">
        <v>0</v>
      </c>
      <c r="BW383" s="71">
        <v>0</v>
      </c>
      <c r="BX383" s="71">
        <v>0</v>
      </c>
      <c r="BZ383" s="70">
        <v>381</v>
      </c>
      <c r="CA383" s="70" t="s">
        <v>459</v>
      </c>
      <c r="CB383" s="71">
        <v>0</v>
      </c>
      <c r="CC383" s="71">
        <v>0</v>
      </c>
      <c r="CD383" s="71">
        <v>0</v>
      </c>
      <c r="CE383" s="71">
        <v>0</v>
      </c>
      <c r="CG383" s="70">
        <v>381</v>
      </c>
      <c r="CH383" s="70" t="s">
        <v>459</v>
      </c>
      <c r="CI383" s="71">
        <v>0</v>
      </c>
      <c r="CJ383" s="71">
        <v>0</v>
      </c>
      <c r="CK383" s="71">
        <v>0</v>
      </c>
      <c r="CL383" s="71">
        <v>0</v>
      </c>
      <c r="CN383" s="70">
        <v>381</v>
      </c>
      <c r="CO383" s="70" t="s">
        <v>459</v>
      </c>
      <c r="CP383" s="71">
        <v>0</v>
      </c>
      <c r="CQ383" s="71">
        <v>0</v>
      </c>
      <c r="CR383" s="71">
        <v>0</v>
      </c>
      <c r="CS383" s="71">
        <v>0</v>
      </c>
      <c r="CU383" s="70">
        <v>381</v>
      </c>
      <c r="CV383" s="70" t="s">
        <v>459</v>
      </c>
      <c r="CW383" s="71">
        <v>0</v>
      </c>
      <c r="CX383" s="71">
        <v>0</v>
      </c>
      <c r="CY383" s="71">
        <v>0</v>
      </c>
      <c r="CZ383" s="71">
        <v>0</v>
      </c>
      <c r="DB383" s="70">
        <v>381</v>
      </c>
      <c r="DC383" s="70" t="s">
        <v>459</v>
      </c>
      <c r="DD383" s="71">
        <v>0</v>
      </c>
      <c r="DE383" s="71">
        <v>0</v>
      </c>
      <c r="DF383" s="71">
        <v>0</v>
      </c>
      <c r="DG383" s="71">
        <v>0</v>
      </c>
      <c r="DI383" s="70">
        <v>381</v>
      </c>
      <c r="DJ383" s="70" t="s">
        <v>459</v>
      </c>
      <c r="DK383" s="71">
        <v>0</v>
      </c>
      <c r="DL383" s="71">
        <v>0</v>
      </c>
      <c r="DM383" s="71">
        <v>0</v>
      </c>
      <c r="DN383" s="71">
        <v>0</v>
      </c>
      <c r="DP383" s="70">
        <v>381</v>
      </c>
      <c r="DQ383" s="70" t="s">
        <v>459</v>
      </c>
      <c r="DR383" s="71">
        <v>0</v>
      </c>
      <c r="DS383" s="71">
        <v>0</v>
      </c>
      <c r="DT383" s="71">
        <v>0</v>
      </c>
      <c r="DU383" s="71">
        <v>0</v>
      </c>
      <c r="DW383" s="70">
        <v>381</v>
      </c>
      <c r="DX383" s="70" t="s">
        <v>459</v>
      </c>
      <c r="DY383" s="71">
        <v>0</v>
      </c>
      <c r="DZ383" s="71">
        <v>0</v>
      </c>
      <c r="EA383" s="71">
        <v>0</v>
      </c>
      <c r="EB383" s="71">
        <v>0</v>
      </c>
    </row>
    <row r="384" spans="1:132" x14ac:dyDescent="0.35">
      <c r="A384" s="70">
        <v>382</v>
      </c>
      <c r="B384" s="70" t="s">
        <v>460</v>
      </c>
      <c r="C384" s="71">
        <v>0</v>
      </c>
      <c r="D384" s="71">
        <v>0</v>
      </c>
      <c r="E384" s="71">
        <v>0</v>
      </c>
      <c r="F384" s="71">
        <v>0</v>
      </c>
      <c r="H384" s="70">
        <v>382</v>
      </c>
      <c r="I384" s="70" t="s">
        <v>460</v>
      </c>
      <c r="J384" s="75">
        <v>0</v>
      </c>
      <c r="K384" s="71">
        <v>0</v>
      </c>
      <c r="L384" s="71">
        <v>0</v>
      </c>
      <c r="M384" s="71">
        <v>0</v>
      </c>
      <c r="O384" s="70">
        <v>382</v>
      </c>
      <c r="P384" s="70" t="s">
        <v>460</v>
      </c>
      <c r="Q384" s="75">
        <v>0</v>
      </c>
      <c r="R384" s="71">
        <v>0</v>
      </c>
      <c r="S384" s="71">
        <v>0</v>
      </c>
      <c r="T384" s="71">
        <v>0</v>
      </c>
      <c r="V384" s="70">
        <v>382</v>
      </c>
      <c r="W384" s="70" t="s">
        <v>460</v>
      </c>
      <c r="X384" s="71">
        <v>0</v>
      </c>
      <c r="Y384" s="71">
        <v>0</v>
      </c>
      <c r="Z384" s="71">
        <v>0</v>
      </c>
      <c r="AA384" s="71">
        <v>0</v>
      </c>
      <c r="AC384" s="70">
        <v>382</v>
      </c>
      <c r="AD384" s="70" t="s">
        <v>460</v>
      </c>
      <c r="AE384" s="71">
        <v>0</v>
      </c>
      <c r="AF384" s="71">
        <v>0</v>
      </c>
      <c r="AG384" s="71">
        <v>0</v>
      </c>
      <c r="AH384" s="71">
        <v>0</v>
      </c>
      <c r="AJ384" s="70">
        <v>382</v>
      </c>
      <c r="AK384" s="70" t="s">
        <v>460</v>
      </c>
      <c r="AL384" s="71">
        <v>0</v>
      </c>
      <c r="AM384" s="71">
        <v>0</v>
      </c>
      <c r="AN384" s="71">
        <v>0</v>
      </c>
      <c r="AO384" s="71">
        <v>0</v>
      </c>
      <c r="AQ384" s="70">
        <v>382</v>
      </c>
      <c r="AR384" s="70" t="s">
        <v>460</v>
      </c>
      <c r="AS384" s="71">
        <v>0</v>
      </c>
      <c r="AT384" s="71">
        <v>0</v>
      </c>
      <c r="AU384" s="71">
        <v>0</v>
      </c>
      <c r="AV384" s="71">
        <v>0</v>
      </c>
      <c r="AX384" s="70">
        <v>382</v>
      </c>
      <c r="AY384" s="70" t="s">
        <v>460</v>
      </c>
      <c r="AZ384" s="71">
        <v>0</v>
      </c>
      <c r="BA384" s="71">
        <v>0</v>
      </c>
      <c r="BB384" s="71">
        <v>0</v>
      </c>
      <c r="BC384" s="71">
        <v>0</v>
      </c>
      <c r="BE384" s="70">
        <v>382</v>
      </c>
      <c r="BF384" s="70" t="s">
        <v>460</v>
      </c>
      <c r="BG384" s="71">
        <v>0</v>
      </c>
      <c r="BH384" s="71">
        <v>0</v>
      </c>
      <c r="BI384" s="71">
        <v>0</v>
      </c>
      <c r="BJ384" s="71">
        <v>0</v>
      </c>
      <c r="BL384" s="70">
        <v>382</v>
      </c>
      <c r="BM384" s="70" t="s">
        <v>460</v>
      </c>
      <c r="BN384" s="71">
        <v>0</v>
      </c>
      <c r="BO384" s="71">
        <v>0</v>
      </c>
      <c r="BP384" s="71">
        <v>0</v>
      </c>
      <c r="BQ384" s="71">
        <v>0</v>
      </c>
      <c r="BS384" s="70">
        <v>382</v>
      </c>
      <c r="BT384" s="70" t="s">
        <v>460</v>
      </c>
      <c r="BU384" s="71">
        <v>0</v>
      </c>
      <c r="BV384" s="71">
        <v>0</v>
      </c>
      <c r="BW384" s="71">
        <v>0</v>
      </c>
      <c r="BX384" s="71">
        <v>0</v>
      </c>
      <c r="BZ384" s="70">
        <v>382</v>
      </c>
      <c r="CA384" s="70" t="s">
        <v>460</v>
      </c>
      <c r="CB384" s="71">
        <v>0</v>
      </c>
      <c r="CC384" s="71">
        <v>0</v>
      </c>
      <c r="CD384" s="71">
        <v>0</v>
      </c>
      <c r="CE384" s="71">
        <v>0</v>
      </c>
      <c r="CG384" s="70">
        <v>382</v>
      </c>
      <c r="CH384" s="70" t="s">
        <v>460</v>
      </c>
      <c r="CI384" s="71">
        <v>0</v>
      </c>
      <c r="CJ384" s="71">
        <v>0</v>
      </c>
      <c r="CK384" s="71">
        <v>0</v>
      </c>
      <c r="CL384" s="71">
        <v>0</v>
      </c>
      <c r="CN384" s="70">
        <v>382</v>
      </c>
      <c r="CO384" s="70" t="s">
        <v>460</v>
      </c>
      <c r="CP384" s="71">
        <v>0</v>
      </c>
      <c r="CQ384" s="71">
        <v>0</v>
      </c>
      <c r="CR384" s="71">
        <v>0</v>
      </c>
      <c r="CS384" s="71">
        <v>0</v>
      </c>
      <c r="CU384" s="70">
        <v>382</v>
      </c>
      <c r="CV384" s="70" t="s">
        <v>460</v>
      </c>
      <c r="CW384" s="71">
        <v>0</v>
      </c>
      <c r="CX384" s="71">
        <v>0</v>
      </c>
      <c r="CY384" s="71">
        <v>0</v>
      </c>
      <c r="CZ384" s="71">
        <v>0</v>
      </c>
      <c r="DB384" s="70">
        <v>382</v>
      </c>
      <c r="DC384" s="70" t="s">
        <v>460</v>
      </c>
      <c r="DD384" s="71">
        <v>0</v>
      </c>
      <c r="DE384" s="71">
        <v>0</v>
      </c>
      <c r="DF384" s="71">
        <v>0</v>
      </c>
      <c r="DG384" s="71">
        <v>0</v>
      </c>
      <c r="DI384" s="70">
        <v>382</v>
      </c>
      <c r="DJ384" s="70" t="s">
        <v>460</v>
      </c>
      <c r="DK384" s="71">
        <v>0</v>
      </c>
      <c r="DL384" s="71">
        <v>0</v>
      </c>
      <c r="DM384" s="71">
        <v>0</v>
      </c>
      <c r="DN384" s="71">
        <v>0</v>
      </c>
      <c r="DP384" s="70">
        <v>382</v>
      </c>
      <c r="DQ384" s="70" t="s">
        <v>460</v>
      </c>
      <c r="DR384" s="71">
        <v>0</v>
      </c>
      <c r="DS384" s="71">
        <v>0</v>
      </c>
      <c r="DT384" s="71">
        <v>0</v>
      </c>
      <c r="DU384" s="71">
        <v>0</v>
      </c>
      <c r="DW384" s="70">
        <v>382</v>
      </c>
      <c r="DX384" s="70" t="s">
        <v>460</v>
      </c>
      <c r="DY384" s="71">
        <v>0</v>
      </c>
      <c r="DZ384" s="71">
        <v>0</v>
      </c>
      <c r="EA384" s="71">
        <v>0</v>
      </c>
      <c r="EB384" s="71">
        <v>0</v>
      </c>
    </row>
    <row r="385" spans="1:132" x14ac:dyDescent="0.35">
      <c r="A385" s="70">
        <v>383</v>
      </c>
      <c r="B385" s="70" t="s">
        <v>461</v>
      </c>
      <c r="C385" s="71">
        <v>0</v>
      </c>
      <c r="D385" s="71">
        <v>2.1144362162954799E-8</v>
      </c>
      <c r="E385" s="71">
        <v>0.21098859374388401</v>
      </c>
      <c r="F385" s="71">
        <v>0.210988614888246</v>
      </c>
      <c r="H385" s="70">
        <v>383</v>
      </c>
      <c r="I385" s="70" t="s">
        <v>461</v>
      </c>
      <c r="J385" s="75">
        <v>0</v>
      </c>
      <c r="K385" s="71">
        <v>3.58068070041903E-7</v>
      </c>
      <c r="L385" s="71">
        <v>3.80289711071249</v>
      </c>
      <c r="M385" s="71">
        <v>3.8028974687805599</v>
      </c>
      <c r="O385" s="70">
        <v>383</v>
      </c>
      <c r="P385" s="70" t="s">
        <v>461</v>
      </c>
      <c r="Q385" s="75">
        <v>0</v>
      </c>
      <c r="R385" s="71">
        <v>1.3676147388323499E-5</v>
      </c>
      <c r="S385" s="71">
        <v>7.1451758975651902</v>
      </c>
      <c r="T385" s="71">
        <v>7.1451895737125799</v>
      </c>
      <c r="V385" s="70">
        <v>383</v>
      </c>
      <c r="W385" s="70" t="s">
        <v>461</v>
      </c>
      <c r="X385" s="71">
        <v>0</v>
      </c>
      <c r="Y385" s="71">
        <v>2.60444637023104E-7</v>
      </c>
      <c r="Z385" s="71">
        <v>2.4211354607925899</v>
      </c>
      <c r="AA385" s="71">
        <v>2.4211357212372202</v>
      </c>
      <c r="AC385" s="70">
        <v>383</v>
      </c>
      <c r="AD385" s="70" t="s">
        <v>461</v>
      </c>
      <c r="AE385" s="71">
        <v>0</v>
      </c>
      <c r="AF385" s="71">
        <v>3.71820272185232E-6</v>
      </c>
      <c r="AG385" s="71">
        <v>1.30538082157247</v>
      </c>
      <c r="AH385" s="71">
        <v>1.30538453977519</v>
      </c>
      <c r="AJ385" s="70">
        <v>383</v>
      </c>
      <c r="AK385" s="70" t="s">
        <v>461</v>
      </c>
      <c r="AL385" s="71">
        <v>0</v>
      </c>
      <c r="AM385" s="71">
        <v>1.67277730972301E-9</v>
      </c>
      <c r="AN385" s="71">
        <v>2.32840300350757E-2</v>
      </c>
      <c r="AO385" s="71">
        <v>2.3284031707852999E-2</v>
      </c>
      <c r="AQ385" s="70">
        <v>383</v>
      </c>
      <c r="AR385" s="70" t="s">
        <v>461</v>
      </c>
      <c r="AS385" s="71">
        <v>0</v>
      </c>
      <c r="AT385" s="71">
        <v>4.2520109258145797E-9</v>
      </c>
      <c r="AU385" s="71">
        <v>3.80507310628284E-2</v>
      </c>
      <c r="AV385" s="71">
        <v>3.80507353148394E-2</v>
      </c>
      <c r="AX385" s="70">
        <v>383</v>
      </c>
      <c r="AY385" s="70" t="s">
        <v>461</v>
      </c>
      <c r="AZ385" s="71">
        <v>0</v>
      </c>
      <c r="BA385" s="71">
        <v>1.67277730972301E-9</v>
      </c>
      <c r="BB385" s="71">
        <v>2.32840300350757E-2</v>
      </c>
      <c r="BC385" s="71">
        <v>2.3284031707852999E-2</v>
      </c>
      <c r="BE385" s="70">
        <v>383</v>
      </c>
      <c r="BF385" s="70" t="s">
        <v>461</v>
      </c>
      <c r="BG385" s="71">
        <v>0</v>
      </c>
      <c r="BH385" s="71">
        <v>4.2520109258145797E-9</v>
      </c>
      <c r="BI385" s="71">
        <v>3.80507310628284E-2</v>
      </c>
      <c r="BJ385" s="71">
        <v>3.80507353148394E-2</v>
      </c>
      <c r="BL385" s="70">
        <v>383</v>
      </c>
      <c r="BM385" s="70" t="s">
        <v>461</v>
      </c>
      <c r="BN385" s="71">
        <v>0</v>
      </c>
      <c r="BO385" s="71">
        <v>3.40631014976009E-9</v>
      </c>
      <c r="BP385" s="71">
        <v>4.7413739638141203E-2</v>
      </c>
      <c r="BQ385" s="71">
        <v>4.7413743044451298E-2</v>
      </c>
      <c r="BS385" s="70">
        <v>383</v>
      </c>
      <c r="BT385" s="70" t="s">
        <v>461</v>
      </c>
      <c r="BU385" s="71">
        <v>0</v>
      </c>
      <c r="BV385" s="71">
        <v>7.2039834512009199E-9</v>
      </c>
      <c r="BW385" s="71">
        <v>6.1674146654260402E-2</v>
      </c>
      <c r="BX385" s="71">
        <v>6.1674153858243798E-2</v>
      </c>
      <c r="BZ385" s="70">
        <v>383</v>
      </c>
      <c r="CA385" s="70" t="s">
        <v>461</v>
      </c>
      <c r="CB385" s="71">
        <v>0</v>
      </c>
      <c r="CC385" s="71">
        <v>9.7761972095747804E-9</v>
      </c>
      <c r="CD385" s="71">
        <v>9.4607341684171398E-2</v>
      </c>
      <c r="CE385" s="71">
        <v>9.4607351460368597E-2</v>
      </c>
      <c r="CG385" s="70">
        <v>383</v>
      </c>
      <c r="CH385" s="70" t="s">
        <v>461</v>
      </c>
      <c r="CI385" s="71">
        <v>0</v>
      </c>
      <c r="CJ385" s="71">
        <v>6.0755591502811395E-7</v>
      </c>
      <c r="CK385" s="71">
        <v>0.19618518911083899</v>
      </c>
      <c r="CL385" s="71">
        <v>0.19618579666675401</v>
      </c>
      <c r="CN385" s="70">
        <v>383</v>
      </c>
      <c r="CO385" s="70" t="s">
        <v>461</v>
      </c>
      <c r="CP385" s="71">
        <v>0</v>
      </c>
      <c r="CQ385" s="71">
        <v>1.4109556779325299E-9</v>
      </c>
      <c r="CR385" s="71">
        <v>1.9639634153443601E-2</v>
      </c>
      <c r="CS385" s="71">
        <v>1.9639635564399301E-2</v>
      </c>
      <c r="CU385" s="70">
        <v>383</v>
      </c>
      <c r="CV385" s="70" t="s">
        <v>461</v>
      </c>
      <c r="CW385" s="71">
        <v>0</v>
      </c>
      <c r="CX385" s="71">
        <v>3.47887345758119E-9</v>
      </c>
      <c r="CY385" s="71">
        <v>3.2618414160176197E-2</v>
      </c>
      <c r="CZ385" s="71">
        <v>3.2618417639049602E-2</v>
      </c>
      <c r="DB385" s="70">
        <v>383</v>
      </c>
      <c r="DC385" s="70" t="s">
        <v>461</v>
      </c>
      <c r="DD385" s="71">
        <v>0</v>
      </c>
      <c r="DE385" s="71">
        <v>9.3999445777464397E-9</v>
      </c>
      <c r="DF385" s="71">
        <v>8.9295919105622595E-2</v>
      </c>
      <c r="DG385" s="71">
        <v>8.9295928505567196E-2</v>
      </c>
      <c r="DI385" s="70">
        <v>383</v>
      </c>
      <c r="DJ385" s="70" t="s">
        <v>461</v>
      </c>
      <c r="DK385" s="71">
        <v>0</v>
      </c>
      <c r="DL385" s="71">
        <v>1.30625407855419E-8</v>
      </c>
      <c r="DM385" s="71">
        <v>0.11897768082811699</v>
      </c>
      <c r="DN385" s="71">
        <v>0.118977693890658</v>
      </c>
      <c r="DP385" s="70">
        <v>383</v>
      </c>
      <c r="DQ385" s="70" t="s">
        <v>461</v>
      </c>
      <c r="DR385" s="71">
        <v>0</v>
      </c>
      <c r="DS385" s="71">
        <v>3.8447839529856799E-9</v>
      </c>
      <c r="DT385" s="71">
        <v>5.3517024961630397E-2</v>
      </c>
      <c r="DU385" s="71">
        <v>5.3517028806414402E-2</v>
      </c>
      <c r="DW385" s="70">
        <v>383</v>
      </c>
      <c r="DX385" s="70" t="s">
        <v>461</v>
      </c>
      <c r="DY385" s="71">
        <v>0</v>
      </c>
      <c r="DZ385" s="71">
        <v>2.9690683852441E-8</v>
      </c>
      <c r="EA385" s="71">
        <v>9.3482952181963799E-2</v>
      </c>
      <c r="EB385" s="71">
        <v>9.34829818726476E-2</v>
      </c>
    </row>
    <row r="386" spans="1:132" x14ac:dyDescent="0.35">
      <c r="A386" s="70">
        <v>384</v>
      </c>
      <c r="B386" s="70" t="s">
        <v>462</v>
      </c>
      <c r="C386" s="71">
        <v>0</v>
      </c>
      <c r="D386" s="71">
        <v>0</v>
      </c>
      <c r="E386" s="71">
        <v>0</v>
      </c>
      <c r="F386" s="71">
        <v>0</v>
      </c>
      <c r="H386" s="70">
        <v>384</v>
      </c>
      <c r="I386" s="70" t="s">
        <v>462</v>
      </c>
      <c r="J386" s="75">
        <v>0</v>
      </c>
      <c r="K386" s="71">
        <v>0</v>
      </c>
      <c r="L386" s="71">
        <v>0</v>
      </c>
      <c r="M386" s="71">
        <v>0</v>
      </c>
      <c r="O386" s="70">
        <v>384</v>
      </c>
      <c r="P386" s="70" t="s">
        <v>462</v>
      </c>
      <c r="Q386" s="75">
        <v>0</v>
      </c>
      <c r="R386" s="71">
        <v>0</v>
      </c>
      <c r="S386" s="71">
        <v>0</v>
      </c>
      <c r="T386" s="71">
        <v>0</v>
      </c>
      <c r="V386" s="70">
        <v>384</v>
      </c>
      <c r="W386" s="70" t="s">
        <v>462</v>
      </c>
      <c r="X386" s="71">
        <v>0</v>
      </c>
      <c r="Y386" s="71">
        <v>0</v>
      </c>
      <c r="Z386" s="71">
        <v>0</v>
      </c>
      <c r="AA386" s="71">
        <v>0</v>
      </c>
      <c r="AC386" s="70">
        <v>384</v>
      </c>
      <c r="AD386" s="70" t="s">
        <v>462</v>
      </c>
      <c r="AE386" s="71">
        <v>0</v>
      </c>
      <c r="AF386" s="71">
        <v>0</v>
      </c>
      <c r="AG386" s="71">
        <v>0</v>
      </c>
      <c r="AH386" s="71">
        <v>0</v>
      </c>
      <c r="AJ386" s="70">
        <v>384</v>
      </c>
      <c r="AK386" s="70" t="s">
        <v>462</v>
      </c>
      <c r="AL386" s="71">
        <v>0</v>
      </c>
      <c r="AM386" s="71">
        <v>0</v>
      </c>
      <c r="AN386" s="71">
        <v>0</v>
      </c>
      <c r="AO386" s="71">
        <v>0</v>
      </c>
      <c r="AQ386" s="70">
        <v>384</v>
      </c>
      <c r="AR386" s="70" t="s">
        <v>462</v>
      </c>
      <c r="AS386" s="71">
        <v>0</v>
      </c>
      <c r="AT386" s="71">
        <v>0</v>
      </c>
      <c r="AU386" s="71">
        <v>0</v>
      </c>
      <c r="AV386" s="71">
        <v>0</v>
      </c>
      <c r="AX386" s="70">
        <v>384</v>
      </c>
      <c r="AY386" s="70" t="s">
        <v>462</v>
      </c>
      <c r="AZ386" s="71">
        <v>0</v>
      </c>
      <c r="BA386" s="71">
        <v>0</v>
      </c>
      <c r="BB386" s="71">
        <v>0</v>
      </c>
      <c r="BC386" s="71">
        <v>0</v>
      </c>
      <c r="BE386" s="70">
        <v>384</v>
      </c>
      <c r="BF386" s="70" t="s">
        <v>462</v>
      </c>
      <c r="BG386" s="71">
        <v>0</v>
      </c>
      <c r="BH386" s="71">
        <v>0</v>
      </c>
      <c r="BI386" s="71">
        <v>0</v>
      </c>
      <c r="BJ386" s="71">
        <v>0</v>
      </c>
      <c r="BL386" s="70">
        <v>384</v>
      </c>
      <c r="BM386" s="70" t="s">
        <v>462</v>
      </c>
      <c r="BN386" s="71">
        <v>0</v>
      </c>
      <c r="BO386" s="71">
        <v>0</v>
      </c>
      <c r="BP386" s="71">
        <v>0</v>
      </c>
      <c r="BQ386" s="71">
        <v>0</v>
      </c>
      <c r="BS386" s="70">
        <v>384</v>
      </c>
      <c r="BT386" s="70" t="s">
        <v>462</v>
      </c>
      <c r="BU386" s="71">
        <v>0</v>
      </c>
      <c r="BV386" s="71">
        <v>0</v>
      </c>
      <c r="BW386" s="71">
        <v>0</v>
      </c>
      <c r="BX386" s="71">
        <v>0</v>
      </c>
      <c r="BZ386" s="70">
        <v>384</v>
      </c>
      <c r="CA386" s="70" t="s">
        <v>462</v>
      </c>
      <c r="CB386" s="71">
        <v>0</v>
      </c>
      <c r="CC386" s="71">
        <v>0</v>
      </c>
      <c r="CD386" s="71">
        <v>0</v>
      </c>
      <c r="CE386" s="71">
        <v>0</v>
      </c>
      <c r="CG386" s="70">
        <v>384</v>
      </c>
      <c r="CH386" s="70" t="s">
        <v>462</v>
      </c>
      <c r="CI386" s="71">
        <v>0</v>
      </c>
      <c r="CJ386" s="71">
        <v>0</v>
      </c>
      <c r="CK386" s="71">
        <v>0</v>
      </c>
      <c r="CL386" s="71">
        <v>0</v>
      </c>
      <c r="CN386" s="70">
        <v>384</v>
      </c>
      <c r="CO386" s="70" t="s">
        <v>462</v>
      </c>
      <c r="CP386" s="71">
        <v>0</v>
      </c>
      <c r="CQ386" s="71">
        <v>0</v>
      </c>
      <c r="CR386" s="71">
        <v>0</v>
      </c>
      <c r="CS386" s="71">
        <v>0</v>
      </c>
      <c r="CU386" s="70">
        <v>384</v>
      </c>
      <c r="CV386" s="70" t="s">
        <v>462</v>
      </c>
      <c r="CW386" s="71">
        <v>0</v>
      </c>
      <c r="CX386" s="71">
        <v>0</v>
      </c>
      <c r="CY386" s="71">
        <v>0</v>
      </c>
      <c r="CZ386" s="71">
        <v>0</v>
      </c>
      <c r="DB386" s="70">
        <v>384</v>
      </c>
      <c r="DC386" s="70" t="s">
        <v>462</v>
      </c>
      <c r="DD386" s="71">
        <v>0</v>
      </c>
      <c r="DE386" s="71">
        <v>0</v>
      </c>
      <c r="DF386" s="71">
        <v>0</v>
      </c>
      <c r="DG386" s="71">
        <v>0</v>
      </c>
      <c r="DI386" s="70">
        <v>384</v>
      </c>
      <c r="DJ386" s="70" t="s">
        <v>462</v>
      </c>
      <c r="DK386" s="71">
        <v>0</v>
      </c>
      <c r="DL386" s="71">
        <v>0</v>
      </c>
      <c r="DM386" s="71">
        <v>0</v>
      </c>
      <c r="DN386" s="71">
        <v>0</v>
      </c>
      <c r="DP386" s="70">
        <v>384</v>
      </c>
      <c r="DQ386" s="70" t="s">
        <v>462</v>
      </c>
      <c r="DR386" s="71">
        <v>0</v>
      </c>
      <c r="DS386" s="71">
        <v>0</v>
      </c>
      <c r="DT386" s="71">
        <v>0</v>
      </c>
      <c r="DU386" s="71">
        <v>0</v>
      </c>
      <c r="DW386" s="70">
        <v>384</v>
      </c>
      <c r="DX386" s="70" t="s">
        <v>462</v>
      </c>
      <c r="DY386" s="71">
        <v>0</v>
      </c>
      <c r="DZ386" s="71">
        <v>0</v>
      </c>
      <c r="EA386" s="71">
        <v>0</v>
      </c>
      <c r="EB386" s="71">
        <v>0</v>
      </c>
    </row>
    <row r="387" spans="1:132" x14ac:dyDescent="0.35">
      <c r="A387" s="70">
        <v>385</v>
      </c>
      <c r="B387" s="70" t="s">
        <v>463</v>
      </c>
      <c r="C387" s="71">
        <v>0</v>
      </c>
      <c r="D387" s="71">
        <v>3.9960322761474001E-3</v>
      </c>
      <c r="E387" s="71">
        <v>0.20917360419580999</v>
      </c>
      <c r="F387" s="71">
        <v>0.213169636471957</v>
      </c>
      <c r="H387" s="70">
        <v>385</v>
      </c>
      <c r="I387" s="70" t="s">
        <v>463</v>
      </c>
      <c r="J387" s="75">
        <v>0</v>
      </c>
      <c r="K387" s="71">
        <v>9.79614147290888E-2</v>
      </c>
      <c r="L387" s="71">
        <v>3.7459146209846099</v>
      </c>
      <c r="M387" s="71">
        <v>3.8438760357136998</v>
      </c>
      <c r="O387" s="70">
        <v>385</v>
      </c>
      <c r="P387" s="70" t="s">
        <v>463</v>
      </c>
      <c r="Q387" s="75">
        <v>0</v>
      </c>
      <c r="R387" s="71">
        <v>0.24428700530396599</v>
      </c>
      <c r="S387" s="71">
        <v>6.9368309039977296</v>
      </c>
      <c r="T387" s="71">
        <v>7.1811179093017001</v>
      </c>
      <c r="V387" s="70">
        <v>385</v>
      </c>
      <c r="W387" s="70" t="s">
        <v>463</v>
      </c>
      <c r="X387" s="71">
        <v>0</v>
      </c>
      <c r="Y387" s="71">
        <v>6.8350471973645396E-2</v>
      </c>
      <c r="Z387" s="71">
        <v>2.3963594353989701</v>
      </c>
      <c r="AA387" s="71">
        <v>2.4647099073726202</v>
      </c>
      <c r="AC387" s="70">
        <v>385</v>
      </c>
      <c r="AD387" s="70" t="s">
        <v>463</v>
      </c>
      <c r="AE387" s="71">
        <v>0</v>
      </c>
      <c r="AF387" s="71">
        <v>0.10992592247357</v>
      </c>
      <c r="AG387" s="71">
        <v>1.2635297405302901</v>
      </c>
      <c r="AH387" s="71">
        <v>1.3734556630038599</v>
      </c>
      <c r="AJ387" s="70">
        <v>385</v>
      </c>
      <c r="AK387" s="70" t="s">
        <v>463</v>
      </c>
      <c r="AL387" s="71">
        <v>0</v>
      </c>
      <c r="AM387" s="71">
        <v>4.8116525635676799E-4</v>
      </c>
      <c r="AN387" s="71">
        <v>2.2834392402843001E-2</v>
      </c>
      <c r="AO387" s="71">
        <v>2.33155576591998E-2</v>
      </c>
      <c r="AQ387" s="70">
        <v>385</v>
      </c>
      <c r="AR387" s="70" t="s">
        <v>463</v>
      </c>
      <c r="AS387" s="71">
        <v>0</v>
      </c>
      <c r="AT387" s="71">
        <v>1.9608988948817E-3</v>
      </c>
      <c r="AU387" s="71">
        <v>3.7319099393409202E-2</v>
      </c>
      <c r="AV387" s="71">
        <v>3.9279998288290902E-2</v>
      </c>
      <c r="AX387" s="70">
        <v>385</v>
      </c>
      <c r="AY387" s="70" t="s">
        <v>463</v>
      </c>
      <c r="AZ387" s="71">
        <v>0</v>
      </c>
      <c r="BA387" s="71">
        <v>4.8116525635676799E-4</v>
      </c>
      <c r="BB387" s="71">
        <v>2.2834392402843001E-2</v>
      </c>
      <c r="BC387" s="71">
        <v>2.33155576591998E-2</v>
      </c>
      <c r="BE387" s="70">
        <v>385</v>
      </c>
      <c r="BF387" s="70" t="s">
        <v>463</v>
      </c>
      <c r="BG387" s="71">
        <v>0</v>
      </c>
      <c r="BH387" s="71">
        <v>1.9608988948817E-3</v>
      </c>
      <c r="BI387" s="71">
        <v>3.7319099393409202E-2</v>
      </c>
      <c r="BJ387" s="71">
        <v>3.9279998288290902E-2</v>
      </c>
      <c r="BL387" s="70">
        <v>385</v>
      </c>
      <c r="BM387" s="70" t="s">
        <v>463</v>
      </c>
      <c r="BN387" s="71">
        <v>0</v>
      </c>
      <c r="BO387" s="71">
        <v>9.7980650915893393E-4</v>
      </c>
      <c r="BP387" s="71">
        <v>4.6498133465409403E-2</v>
      </c>
      <c r="BQ387" s="71">
        <v>4.7477939974568402E-2</v>
      </c>
      <c r="BS387" s="70">
        <v>385</v>
      </c>
      <c r="BT387" s="70" t="s">
        <v>463</v>
      </c>
      <c r="BU387" s="71">
        <v>0</v>
      </c>
      <c r="BV387" s="71">
        <v>3.08269614726717E-3</v>
      </c>
      <c r="BW387" s="71">
        <v>6.0213342378050802E-2</v>
      </c>
      <c r="BX387" s="71">
        <v>6.3296038525317996E-2</v>
      </c>
      <c r="BZ387" s="70">
        <v>385</v>
      </c>
      <c r="CA387" s="70" t="s">
        <v>463</v>
      </c>
      <c r="CB387" s="71">
        <v>0</v>
      </c>
      <c r="CC387" s="71">
        <v>2.6352952450695698E-3</v>
      </c>
      <c r="CD387" s="71">
        <v>9.3358119007682899E-2</v>
      </c>
      <c r="CE387" s="71">
        <v>9.5993414252752401E-2</v>
      </c>
      <c r="CG387" s="70">
        <v>385</v>
      </c>
      <c r="CH387" s="70" t="s">
        <v>463</v>
      </c>
      <c r="CI387" s="71">
        <v>0</v>
      </c>
      <c r="CJ387" s="71">
        <v>8.9507789011881392E-3</v>
      </c>
      <c r="CK387" s="71">
        <v>0.18998118342460901</v>
      </c>
      <c r="CL387" s="71">
        <v>0.19893196232579699</v>
      </c>
      <c r="CN387" s="70">
        <v>385</v>
      </c>
      <c r="CO387" s="70" t="s">
        <v>463</v>
      </c>
      <c r="CP387" s="71">
        <v>0</v>
      </c>
      <c r="CQ387" s="71">
        <v>4.0585369405378901E-4</v>
      </c>
      <c r="CR387" s="71">
        <v>1.9260373407543298E-2</v>
      </c>
      <c r="CS387" s="71">
        <v>1.9666227101597E-2</v>
      </c>
      <c r="CU387" s="70">
        <v>385</v>
      </c>
      <c r="CV387" s="70" t="s">
        <v>463</v>
      </c>
      <c r="CW387" s="71">
        <v>0</v>
      </c>
      <c r="CX387" s="71">
        <v>1.6556509731823501E-3</v>
      </c>
      <c r="CY387" s="71">
        <v>3.1953082114297399E-2</v>
      </c>
      <c r="CZ387" s="71">
        <v>3.3608733087479803E-2</v>
      </c>
      <c r="DB387" s="70">
        <v>385</v>
      </c>
      <c r="DC387" s="70" t="s">
        <v>463</v>
      </c>
      <c r="DD387" s="71">
        <v>0</v>
      </c>
      <c r="DE387" s="71">
        <v>2.1213431645979099E-3</v>
      </c>
      <c r="DF387" s="71">
        <v>8.8907110470930695E-2</v>
      </c>
      <c r="DG387" s="71">
        <v>9.1028453635528597E-2</v>
      </c>
      <c r="DI387" s="70">
        <v>385</v>
      </c>
      <c r="DJ387" s="70" t="s">
        <v>463</v>
      </c>
      <c r="DK387" s="71">
        <v>0</v>
      </c>
      <c r="DL387" s="71">
        <v>6.2009832002483303E-3</v>
      </c>
      <c r="DM387" s="71">
        <v>0.11670609322825901</v>
      </c>
      <c r="DN387" s="71">
        <v>0.122907076428508</v>
      </c>
      <c r="DP387" s="70">
        <v>385</v>
      </c>
      <c r="DQ387" s="70" t="s">
        <v>463</v>
      </c>
      <c r="DR387" s="71">
        <v>0</v>
      </c>
      <c r="DS387" s="71">
        <v>1.1059311036931E-3</v>
      </c>
      <c r="DT387" s="71">
        <v>5.2483558317255298E-2</v>
      </c>
      <c r="DU387" s="71">
        <v>5.3589489420948398E-2</v>
      </c>
      <c r="DW387" s="70">
        <v>385</v>
      </c>
      <c r="DX387" s="70" t="s">
        <v>463</v>
      </c>
      <c r="DY387" s="71">
        <v>0</v>
      </c>
      <c r="DZ387" s="71">
        <v>3.4977389035019402E-3</v>
      </c>
      <c r="EA387" s="71">
        <v>9.1375329444075601E-2</v>
      </c>
      <c r="EB387" s="71">
        <v>9.4873068347577597E-2</v>
      </c>
    </row>
    <row r="388" spans="1:132" x14ac:dyDescent="0.35">
      <c r="A388" s="70">
        <v>386</v>
      </c>
      <c r="B388" s="70" t="s">
        <v>464</v>
      </c>
      <c r="C388" s="71">
        <v>0</v>
      </c>
      <c r="D388" s="71">
        <v>0</v>
      </c>
      <c r="E388" s="71">
        <v>0</v>
      </c>
      <c r="F388" s="71">
        <v>0</v>
      </c>
      <c r="H388" s="70">
        <v>386</v>
      </c>
      <c r="I388" s="70" t="s">
        <v>464</v>
      </c>
      <c r="J388" s="75">
        <v>0</v>
      </c>
      <c r="K388" s="71">
        <v>0</v>
      </c>
      <c r="L388" s="71">
        <v>0</v>
      </c>
      <c r="M388" s="71">
        <v>0</v>
      </c>
      <c r="O388" s="70">
        <v>386</v>
      </c>
      <c r="P388" s="70" t="s">
        <v>464</v>
      </c>
      <c r="Q388" s="75">
        <v>0</v>
      </c>
      <c r="R388" s="71">
        <v>0</v>
      </c>
      <c r="S388" s="71">
        <v>0</v>
      </c>
      <c r="T388" s="71">
        <v>0</v>
      </c>
      <c r="V388" s="70">
        <v>386</v>
      </c>
      <c r="W388" s="70" t="s">
        <v>464</v>
      </c>
      <c r="X388" s="71">
        <v>0</v>
      </c>
      <c r="Y388" s="71">
        <v>0</v>
      </c>
      <c r="Z388" s="71">
        <v>0</v>
      </c>
      <c r="AA388" s="71">
        <v>0</v>
      </c>
      <c r="AC388" s="70">
        <v>386</v>
      </c>
      <c r="AD388" s="70" t="s">
        <v>464</v>
      </c>
      <c r="AE388" s="71">
        <v>0</v>
      </c>
      <c r="AF388" s="71">
        <v>0</v>
      </c>
      <c r="AG388" s="71">
        <v>0</v>
      </c>
      <c r="AH388" s="71">
        <v>0</v>
      </c>
      <c r="AJ388" s="70">
        <v>386</v>
      </c>
      <c r="AK388" s="70" t="s">
        <v>464</v>
      </c>
      <c r="AL388" s="71">
        <v>0</v>
      </c>
      <c r="AM388" s="71">
        <v>0</v>
      </c>
      <c r="AN388" s="71">
        <v>0</v>
      </c>
      <c r="AO388" s="71">
        <v>0</v>
      </c>
      <c r="AQ388" s="70">
        <v>386</v>
      </c>
      <c r="AR388" s="70" t="s">
        <v>464</v>
      </c>
      <c r="AS388" s="71">
        <v>0</v>
      </c>
      <c r="AT388" s="71">
        <v>0</v>
      </c>
      <c r="AU388" s="71">
        <v>0</v>
      </c>
      <c r="AV388" s="71">
        <v>0</v>
      </c>
      <c r="AX388" s="70">
        <v>386</v>
      </c>
      <c r="AY388" s="70" t="s">
        <v>464</v>
      </c>
      <c r="AZ388" s="71">
        <v>0</v>
      </c>
      <c r="BA388" s="71">
        <v>0</v>
      </c>
      <c r="BB388" s="71">
        <v>0</v>
      </c>
      <c r="BC388" s="71">
        <v>0</v>
      </c>
      <c r="BE388" s="70">
        <v>386</v>
      </c>
      <c r="BF388" s="70" t="s">
        <v>464</v>
      </c>
      <c r="BG388" s="71">
        <v>0</v>
      </c>
      <c r="BH388" s="71">
        <v>0</v>
      </c>
      <c r="BI388" s="71">
        <v>0</v>
      </c>
      <c r="BJ388" s="71">
        <v>0</v>
      </c>
      <c r="BL388" s="70">
        <v>386</v>
      </c>
      <c r="BM388" s="70" t="s">
        <v>464</v>
      </c>
      <c r="BN388" s="71">
        <v>0</v>
      </c>
      <c r="BO388" s="71">
        <v>0</v>
      </c>
      <c r="BP388" s="71">
        <v>0</v>
      </c>
      <c r="BQ388" s="71">
        <v>0</v>
      </c>
      <c r="BS388" s="70">
        <v>386</v>
      </c>
      <c r="BT388" s="70" t="s">
        <v>464</v>
      </c>
      <c r="BU388" s="71">
        <v>0</v>
      </c>
      <c r="BV388" s="71">
        <v>0</v>
      </c>
      <c r="BW388" s="71">
        <v>0</v>
      </c>
      <c r="BX388" s="71">
        <v>0</v>
      </c>
      <c r="BZ388" s="70">
        <v>386</v>
      </c>
      <c r="CA388" s="70" t="s">
        <v>464</v>
      </c>
      <c r="CB388" s="71">
        <v>0</v>
      </c>
      <c r="CC388" s="71">
        <v>0</v>
      </c>
      <c r="CD388" s="71">
        <v>0</v>
      </c>
      <c r="CE388" s="71">
        <v>0</v>
      </c>
      <c r="CG388" s="70">
        <v>386</v>
      </c>
      <c r="CH388" s="70" t="s">
        <v>464</v>
      </c>
      <c r="CI388" s="71">
        <v>0</v>
      </c>
      <c r="CJ388" s="71">
        <v>0</v>
      </c>
      <c r="CK388" s="71">
        <v>0</v>
      </c>
      <c r="CL388" s="71">
        <v>0</v>
      </c>
      <c r="CN388" s="70">
        <v>386</v>
      </c>
      <c r="CO388" s="70" t="s">
        <v>464</v>
      </c>
      <c r="CP388" s="71">
        <v>0</v>
      </c>
      <c r="CQ388" s="71">
        <v>0</v>
      </c>
      <c r="CR388" s="71">
        <v>0</v>
      </c>
      <c r="CS388" s="71">
        <v>0</v>
      </c>
      <c r="CU388" s="70">
        <v>386</v>
      </c>
      <c r="CV388" s="70" t="s">
        <v>464</v>
      </c>
      <c r="CW388" s="71">
        <v>0</v>
      </c>
      <c r="CX388" s="71">
        <v>0</v>
      </c>
      <c r="CY388" s="71">
        <v>0</v>
      </c>
      <c r="CZ388" s="71">
        <v>0</v>
      </c>
      <c r="DB388" s="70">
        <v>386</v>
      </c>
      <c r="DC388" s="70" t="s">
        <v>464</v>
      </c>
      <c r="DD388" s="71">
        <v>0</v>
      </c>
      <c r="DE388" s="71">
        <v>0</v>
      </c>
      <c r="DF388" s="71">
        <v>0</v>
      </c>
      <c r="DG388" s="71">
        <v>0</v>
      </c>
      <c r="DI388" s="70">
        <v>386</v>
      </c>
      <c r="DJ388" s="70" t="s">
        <v>464</v>
      </c>
      <c r="DK388" s="71">
        <v>0</v>
      </c>
      <c r="DL388" s="71">
        <v>0</v>
      </c>
      <c r="DM388" s="71">
        <v>0</v>
      </c>
      <c r="DN388" s="71">
        <v>0</v>
      </c>
      <c r="DP388" s="70">
        <v>386</v>
      </c>
      <c r="DQ388" s="70" t="s">
        <v>464</v>
      </c>
      <c r="DR388" s="71">
        <v>0</v>
      </c>
      <c r="DS388" s="71">
        <v>0</v>
      </c>
      <c r="DT388" s="71">
        <v>0</v>
      </c>
      <c r="DU388" s="71">
        <v>0</v>
      </c>
      <c r="DW388" s="70">
        <v>386</v>
      </c>
      <c r="DX388" s="70" t="s">
        <v>464</v>
      </c>
      <c r="DY388" s="71">
        <v>0</v>
      </c>
      <c r="DZ388" s="71">
        <v>0</v>
      </c>
      <c r="EA388" s="71">
        <v>0</v>
      </c>
      <c r="EB388" s="71">
        <v>0</v>
      </c>
    </row>
    <row r="389" spans="1:132" x14ac:dyDescent="0.35">
      <c r="A389" s="70">
        <v>387</v>
      </c>
      <c r="B389" s="70" t="s">
        <v>465</v>
      </c>
      <c r="C389" s="71">
        <v>0</v>
      </c>
      <c r="D389" s="71">
        <v>0.39207215758046998</v>
      </c>
      <c r="E389" s="71">
        <v>0.21477308929778699</v>
      </c>
      <c r="F389" s="71">
        <v>0.60684524687825703</v>
      </c>
      <c r="H389" s="70">
        <v>387</v>
      </c>
      <c r="I389" s="70" t="s">
        <v>465</v>
      </c>
      <c r="J389" s="75">
        <v>0</v>
      </c>
      <c r="K389" s="71">
        <v>2.7965120022273999</v>
      </c>
      <c r="L389" s="71">
        <v>3.86375050705783</v>
      </c>
      <c r="M389" s="71">
        <v>6.6602625092852303</v>
      </c>
      <c r="O389" s="70">
        <v>387</v>
      </c>
      <c r="P389" s="70" t="s">
        <v>465</v>
      </c>
      <c r="Q389" s="75">
        <v>0</v>
      </c>
      <c r="R389" s="71">
        <v>9.31926818200286</v>
      </c>
      <c r="S389" s="71">
        <v>7.2288001228626104</v>
      </c>
      <c r="T389" s="71">
        <v>16.548068304865499</v>
      </c>
      <c r="V389" s="70">
        <v>387</v>
      </c>
      <c r="W389" s="70" t="s">
        <v>465</v>
      </c>
      <c r="X389" s="71">
        <v>0</v>
      </c>
      <c r="Y389" s="71">
        <v>1.6328948330592199</v>
      </c>
      <c r="Z389" s="71">
        <v>2.4633659391216098</v>
      </c>
      <c r="AA389" s="71">
        <v>4.0962607721808304</v>
      </c>
      <c r="AC389" s="70">
        <v>387</v>
      </c>
      <c r="AD389" s="70" t="s">
        <v>465</v>
      </c>
      <c r="AE389" s="71">
        <v>0</v>
      </c>
      <c r="AF389" s="71">
        <v>3.5973218233340898</v>
      </c>
      <c r="AG389" s="71">
        <v>1.31950991762341</v>
      </c>
      <c r="AH389" s="71">
        <v>4.9168317409575</v>
      </c>
      <c r="AJ389" s="70">
        <v>387</v>
      </c>
      <c r="AK389" s="70" t="s">
        <v>465</v>
      </c>
      <c r="AL389" s="71">
        <v>0</v>
      </c>
      <c r="AM389" s="71">
        <v>1.2271721233038499E-2</v>
      </c>
      <c r="AN389" s="71">
        <v>2.3626066975892999E-2</v>
      </c>
      <c r="AO389" s="71">
        <v>3.58977882089314E-2</v>
      </c>
      <c r="AQ389" s="70">
        <v>387</v>
      </c>
      <c r="AR389" s="70" t="s">
        <v>465</v>
      </c>
      <c r="AS389" s="71">
        <v>0</v>
      </c>
      <c r="AT389" s="71">
        <v>3.9432773801767303E-2</v>
      </c>
      <c r="AU389" s="71">
        <v>3.8610647090242499E-2</v>
      </c>
      <c r="AV389" s="71">
        <v>7.8043420892009802E-2</v>
      </c>
      <c r="AX389" s="70">
        <v>387</v>
      </c>
      <c r="AY389" s="70" t="s">
        <v>465</v>
      </c>
      <c r="AZ389" s="71">
        <v>0</v>
      </c>
      <c r="BA389" s="71">
        <v>1.2271721233038499E-2</v>
      </c>
      <c r="BB389" s="71">
        <v>2.3626066975892999E-2</v>
      </c>
      <c r="BC389" s="71">
        <v>3.58977882089314E-2</v>
      </c>
      <c r="BE389" s="70">
        <v>387</v>
      </c>
      <c r="BF389" s="70" t="s">
        <v>465</v>
      </c>
      <c r="BG389" s="71">
        <v>0</v>
      </c>
      <c r="BH389" s="71">
        <v>3.9432773801767303E-2</v>
      </c>
      <c r="BI389" s="71">
        <v>3.8610647090242499E-2</v>
      </c>
      <c r="BJ389" s="71">
        <v>7.8043420892009802E-2</v>
      </c>
      <c r="BL389" s="70">
        <v>387</v>
      </c>
      <c r="BM389" s="70" t="s">
        <v>465</v>
      </c>
      <c r="BN389" s="71">
        <v>0</v>
      </c>
      <c r="BO389" s="71">
        <v>2.49891532771012E-2</v>
      </c>
      <c r="BP389" s="71">
        <v>4.8110236354307098E-2</v>
      </c>
      <c r="BQ389" s="71">
        <v>7.3099389631408301E-2</v>
      </c>
      <c r="BS389" s="70">
        <v>387</v>
      </c>
      <c r="BT389" s="70" t="s">
        <v>465</v>
      </c>
      <c r="BU389" s="71">
        <v>0</v>
      </c>
      <c r="BV389" s="71">
        <v>9.3145753055617703E-2</v>
      </c>
      <c r="BW389" s="71">
        <v>6.2498308723759499E-2</v>
      </c>
      <c r="BX389" s="71">
        <v>0.15564406177937701</v>
      </c>
      <c r="BZ389" s="70">
        <v>387</v>
      </c>
      <c r="CA389" s="70" t="s">
        <v>465</v>
      </c>
      <c r="CB389" s="71">
        <v>0</v>
      </c>
      <c r="CC389" s="71">
        <v>7.7676795231660295E-2</v>
      </c>
      <c r="CD389" s="71">
        <v>9.6172289571598693E-2</v>
      </c>
      <c r="CE389" s="71">
        <v>0.173849084803259</v>
      </c>
      <c r="CG389" s="70">
        <v>387</v>
      </c>
      <c r="CH389" s="70" t="s">
        <v>465</v>
      </c>
      <c r="CI389" s="71">
        <v>0</v>
      </c>
      <c r="CJ389" s="71">
        <v>0.15187949653864499</v>
      </c>
      <c r="CK389" s="71">
        <v>0.19833465582587101</v>
      </c>
      <c r="CL389" s="71">
        <v>0.35021415236451597</v>
      </c>
      <c r="CN389" s="70">
        <v>387</v>
      </c>
      <c r="CO389" s="70" t="s">
        <v>465</v>
      </c>
      <c r="CP389" s="71">
        <v>0</v>
      </c>
      <c r="CQ389" s="71">
        <v>1.0350962229771001E-2</v>
      </c>
      <c r="CR389" s="71">
        <v>1.99281357734164E-2</v>
      </c>
      <c r="CS389" s="71">
        <v>3.0279098003187399E-2</v>
      </c>
      <c r="CU389" s="70">
        <v>387</v>
      </c>
      <c r="CV389" s="70" t="s">
        <v>465</v>
      </c>
      <c r="CW389" s="71">
        <v>0</v>
      </c>
      <c r="CX389" s="71">
        <v>3.10281204116627E-2</v>
      </c>
      <c r="CY389" s="71">
        <v>3.3086824893445603E-2</v>
      </c>
      <c r="CZ389" s="71">
        <v>6.4114945305108306E-2</v>
      </c>
      <c r="DB389" s="70">
        <v>387</v>
      </c>
      <c r="DC389" s="70" t="s">
        <v>465</v>
      </c>
      <c r="DD389" s="71">
        <v>0</v>
      </c>
      <c r="DE389" s="71">
        <v>0.19179195470629501</v>
      </c>
      <c r="DF389" s="71">
        <v>9.1012646308076706E-2</v>
      </c>
      <c r="DG389" s="71">
        <v>0.28280460101437199</v>
      </c>
      <c r="DI389" s="70">
        <v>387</v>
      </c>
      <c r="DJ389" s="70" t="s">
        <v>465</v>
      </c>
      <c r="DK389" s="71">
        <v>0</v>
      </c>
      <c r="DL389" s="71">
        <v>0.11903682112203801</v>
      </c>
      <c r="DM389" s="71">
        <v>0.120733315155162</v>
      </c>
      <c r="DN389" s="71">
        <v>0.23977013627720001</v>
      </c>
      <c r="DP389" s="70">
        <v>387</v>
      </c>
      <c r="DQ389" s="70" t="s">
        <v>465</v>
      </c>
      <c r="DR389" s="71">
        <v>0</v>
      </c>
      <c r="DS389" s="71">
        <v>2.8205856570419699E-2</v>
      </c>
      <c r="DT389" s="71">
        <v>5.4303177507901097E-2</v>
      </c>
      <c r="DU389" s="71">
        <v>8.25090340783209E-2</v>
      </c>
      <c r="DW389" s="70">
        <v>387</v>
      </c>
      <c r="DX389" s="70" t="s">
        <v>465</v>
      </c>
      <c r="DY389" s="71">
        <v>0</v>
      </c>
      <c r="DZ389" s="71">
        <v>9.3807825113340307E-2</v>
      </c>
      <c r="EA389" s="71">
        <v>9.47645052711273E-2</v>
      </c>
      <c r="EB389" s="71">
        <v>0.188572330384468</v>
      </c>
    </row>
    <row r="390" spans="1:132" x14ac:dyDescent="0.35">
      <c r="A390" s="70">
        <v>388</v>
      </c>
      <c r="B390" s="70" t="s">
        <v>466</v>
      </c>
      <c r="C390" s="71">
        <v>0</v>
      </c>
      <c r="D390" s="71">
        <v>831.34706222785803</v>
      </c>
      <c r="E390" s="71">
        <v>218.901659082349</v>
      </c>
      <c r="F390" s="71">
        <v>1050.2487213102099</v>
      </c>
      <c r="H390" s="70">
        <v>388</v>
      </c>
      <c r="I390" s="70" t="s">
        <v>466</v>
      </c>
      <c r="J390" s="75">
        <v>0</v>
      </c>
      <c r="K390" s="71">
        <v>5786.3845785671801</v>
      </c>
      <c r="L390" s="71">
        <v>3937.9642293126499</v>
      </c>
      <c r="M390" s="71">
        <v>9724.34880787982</v>
      </c>
      <c r="O390" s="70">
        <v>388</v>
      </c>
      <c r="P390" s="70" t="s">
        <v>466</v>
      </c>
      <c r="Q390" s="75">
        <v>0</v>
      </c>
      <c r="R390" s="71">
        <v>31238.797009051701</v>
      </c>
      <c r="S390" s="71">
        <v>7367.4023169136199</v>
      </c>
      <c r="T390" s="71">
        <v>38606.199325965303</v>
      </c>
      <c r="V390" s="70">
        <v>388</v>
      </c>
      <c r="W390" s="70" t="s">
        <v>466</v>
      </c>
      <c r="X390" s="71">
        <v>0</v>
      </c>
      <c r="Y390" s="71">
        <v>4218.7757551229797</v>
      </c>
      <c r="Z390" s="71">
        <v>2510.7094926528198</v>
      </c>
      <c r="AA390" s="71">
        <v>6729.4852477758104</v>
      </c>
      <c r="AC390" s="70">
        <v>388</v>
      </c>
      <c r="AD390" s="70" t="s">
        <v>466</v>
      </c>
      <c r="AE390" s="71">
        <v>0</v>
      </c>
      <c r="AF390" s="71">
        <v>6551.3764224768202</v>
      </c>
      <c r="AG390" s="71">
        <v>1344.80043294654</v>
      </c>
      <c r="AH390" s="71">
        <v>7896.1768554233604</v>
      </c>
      <c r="AJ390" s="70">
        <v>388</v>
      </c>
      <c r="AK390" s="70" t="s">
        <v>466</v>
      </c>
      <c r="AL390" s="71">
        <v>0</v>
      </c>
      <c r="AM390" s="71">
        <v>32.196765461534397</v>
      </c>
      <c r="AN390" s="71">
        <v>24.079624096946802</v>
      </c>
      <c r="AO390" s="71">
        <v>56.276389558481199</v>
      </c>
      <c r="AQ390" s="70">
        <v>388</v>
      </c>
      <c r="AR390" s="70" t="s">
        <v>466</v>
      </c>
      <c r="AS390" s="71">
        <v>0</v>
      </c>
      <c r="AT390" s="71">
        <v>379.33506874779698</v>
      </c>
      <c r="AU390" s="71">
        <v>39.351875460694899</v>
      </c>
      <c r="AV390" s="71">
        <v>418.68694420849198</v>
      </c>
      <c r="AX390" s="70">
        <v>388</v>
      </c>
      <c r="AY390" s="70" t="s">
        <v>466</v>
      </c>
      <c r="AZ390" s="71">
        <v>0</v>
      </c>
      <c r="BA390" s="71">
        <v>32.196765461534397</v>
      </c>
      <c r="BB390" s="71">
        <v>24.079624096946802</v>
      </c>
      <c r="BC390" s="71">
        <v>56.276389558481199</v>
      </c>
      <c r="BE390" s="70">
        <v>388</v>
      </c>
      <c r="BF390" s="70" t="s">
        <v>466</v>
      </c>
      <c r="BG390" s="71">
        <v>0</v>
      </c>
      <c r="BH390" s="71">
        <v>379.33506874779698</v>
      </c>
      <c r="BI390" s="71">
        <v>39.351875460694899</v>
      </c>
      <c r="BJ390" s="71">
        <v>418.68694420849198</v>
      </c>
      <c r="BL390" s="70">
        <v>388</v>
      </c>
      <c r="BM390" s="70" t="s">
        <v>466</v>
      </c>
      <c r="BN390" s="71">
        <v>0</v>
      </c>
      <c r="BO390" s="71">
        <v>65.562922418663206</v>
      </c>
      <c r="BP390" s="71">
        <v>49.033823861120801</v>
      </c>
      <c r="BQ390" s="71">
        <v>114.596746279784</v>
      </c>
      <c r="BS390" s="70">
        <v>388</v>
      </c>
      <c r="BT390" s="70" t="s">
        <v>466</v>
      </c>
      <c r="BU390" s="71">
        <v>0</v>
      </c>
      <c r="BV390" s="71">
        <v>521.93407207861196</v>
      </c>
      <c r="BW390" s="71">
        <v>63.697451228881199</v>
      </c>
      <c r="BX390" s="71">
        <v>585.63152330749301</v>
      </c>
      <c r="BZ390" s="70">
        <v>388</v>
      </c>
      <c r="CA390" s="70" t="s">
        <v>466</v>
      </c>
      <c r="CB390" s="71">
        <v>0</v>
      </c>
      <c r="CC390" s="71">
        <v>149.35246635715001</v>
      </c>
      <c r="CD390" s="71">
        <v>98.0199466241137</v>
      </c>
      <c r="CE390" s="71">
        <v>247.37241298126401</v>
      </c>
      <c r="CG390" s="70">
        <v>388</v>
      </c>
      <c r="CH390" s="70" t="s">
        <v>466</v>
      </c>
      <c r="CI390" s="71">
        <v>0</v>
      </c>
      <c r="CJ390" s="71">
        <v>812.32395665909098</v>
      </c>
      <c r="CK390" s="71">
        <v>202.13626585038699</v>
      </c>
      <c r="CL390" s="71">
        <v>1014.46022250948</v>
      </c>
      <c r="CN390" s="70">
        <v>388</v>
      </c>
      <c r="CO390" s="70" t="s">
        <v>466</v>
      </c>
      <c r="CP390" s="71">
        <v>0</v>
      </c>
      <c r="CQ390" s="71">
        <v>27.157356077801101</v>
      </c>
      <c r="CR390" s="71">
        <v>20.310702533198398</v>
      </c>
      <c r="CS390" s="71">
        <v>47.468058610999599</v>
      </c>
      <c r="CU390" s="70">
        <v>388</v>
      </c>
      <c r="CV390" s="70" t="s">
        <v>466</v>
      </c>
      <c r="CW390" s="71">
        <v>0</v>
      </c>
      <c r="CX390" s="71">
        <v>307.50307280540801</v>
      </c>
      <c r="CY390" s="71">
        <v>33.721916710892501</v>
      </c>
      <c r="CZ390" s="71">
        <v>341.22498951630001</v>
      </c>
      <c r="DB390" s="70">
        <v>388</v>
      </c>
      <c r="DC390" s="70" t="s">
        <v>466</v>
      </c>
      <c r="DD390" s="71">
        <v>0</v>
      </c>
      <c r="DE390" s="71">
        <v>122.528115129737</v>
      </c>
      <c r="DF390" s="71">
        <v>92.763098554054395</v>
      </c>
      <c r="DG390" s="71">
        <v>215.291213683791</v>
      </c>
      <c r="DI390" s="70">
        <v>388</v>
      </c>
      <c r="DJ390" s="70" t="s">
        <v>466</v>
      </c>
      <c r="DK390" s="71">
        <v>0</v>
      </c>
      <c r="DL390" s="71">
        <v>1160.5591318438401</v>
      </c>
      <c r="DM390" s="71">
        <v>123.051133635114</v>
      </c>
      <c r="DN390" s="71">
        <v>1283.6102654789499</v>
      </c>
      <c r="DP390" s="70">
        <v>388</v>
      </c>
      <c r="DQ390" s="70" t="s">
        <v>466</v>
      </c>
      <c r="DR390" s="71">
        <v>0</v>
      </c>
      <c r="DS390" s="71">
        <v>74.002442802771398</v>
      </c>
      <c r="DT390" s="71">
        <v>55.345652875455499</v>
      </c>
      <c r="DU390" s="71">
        <v>129.348095678227</v>
      </c>
      <c r="DW390" s="70">
        <v>388</v>
      </c>
      <c r="DX390" s="70" t="s">
        <v>466</v>
      </c>
      <c r="DY390" s="71">
        <v>0</v>
      </c>
      <c r="DZ390" s="71">
        <v>681.62882140580996</v>
      </c>
      <c r="EA390" s="71">
        <v>96.582992940411202</v>
      </c>
      <c r="EB390" s="71">
        <v>778.21181434622201</v>
      </c>
    </row>
    <row r="391" spans="1:132" x14ac:dyDescent="0.35">
      <c r="A391" s="70">
        <v>389</v>
      </c>
      <c r="B391" s="70" t="s">
        <v>467</v>
      </c>
      <c r="C391" s="71">
        <v>0</v>
      </c>
      <c r="D391" s="71">
        <v>0</v>
      </c>
      <c r="E391" s="71">
        <v>0</v>
      </c>
      <c r="F391" s="71">
        <v>0</v>
      </c>
      <c r="H391" s="70">
        <v>389</v>
      </c>
      <c r="I391" s="70" t="s">
        <v>467</v>
      </c>
      <c r="J391" s="75">
        <v>0</v>
      </c>
      <c r="K391" s="71">
        <v>0</v>
      </c>
      <c r="L391" s="71">
        <v>0</v>
      </c>
      <c r="M391" s="71">
        <v>0</v>
      </c>
      <c r="O391" s="70">
        <v>389</v>
      </c>
      <c r="P391" s="70" t="s">
        <v>467</v>
      </c>
      <c r="Q391" s="75">
        <v>0</v>
      </c>
      <c r="R391" s="71">
        <v>0</v>
      </c>
      <c r="S391" s="71">
        <v>0</v>
      </c>
      <c r="T391" s="71">
        <v>0</v>
      </c>
      <c r="V391" s="70">
        <v>389</v>
      </c>
      <c r="W391" s="70" t="s">
        <v>467</v>
      </c>
      <c r="X391" s="71">
        <v>0</v>
      </c>
      <c r="Y391" s="71">
        <v>0</v>
      </c>
      <c r="Z391" s="71">
        <v>0</v>
      </c>
      <c r="AA391" s="71">
        <v>0</v>
      </c>
      <c r="AC391" s="70">
        <v>389</v>
      </c>
      <c r="AD391" s="70" t="s">
        <v>467</v>
      </c>
      <c r="AE391" s="71">
        <v>0</v>
      </c>
      <c r="AF391" s="71">
        <v>0</v>
      </c>
      <c r="AG391" s="71">
        <v>0</v>
      </c>
      <c r="AH391" s="71">
        <v>0</v>
      </c>
      <c r="AJ391" s="70">
        <v>389</v>
      </c>
      <c r="AK391" s="70" t="s">
        <v>467</v>
      </c>
      <c r="AL391" s="71">
        <v>0</v>
      </c>
      <c r="AM391" s="71">
        <v>0</v>
      </c>
      <c r="AN391" s="71">
        <v>0</v>
      </c>
      <c r="AO391" s="71">
        <v>0</v>
      </c>
      <c r="AQ391" s="70">
        <v>389</v>
      </c>
      <c r="AR391" s="70" t="s">
        <v>467</v>
      </c>
      <c r="AS391" s="71">
        <v>0</v>
      </c>
      <c r="AT391" s="71">
        <v>0</v>
      </c>
      <c r="AU391" s="71">
        <v>0</v>
      </c>
      <c r="AV391" s="71">
        <v>0</v>
      </c>
      <c r="AX391" s="70">
        <v>389</v>
      </c>
      <c r="AY391" s="70" t="s">
        <v>467</v>
      </c>
      <c r="AZ391" s="71">
        <v>0</v>
      </c>
      <c r="BA391" s="71">
        <v>0</v>
      </c>
      <c r="BB391" s="71">
        <v>0</v>
      </c>
      <c r="BC391" s="71">
        <v>0</v>
      </c>
      <c r="BE391" s="70">
        <v>389</v>
      </c>
      <c r="BF391" s="70" t="s">
        <v>467</v>
      </c>
      <c r="BG391" s="71">
        <v>0</v>
      </c>
      <c r="BH391" s="71">
        <v>0</v>
      </c>
      <c r="BI391" s="71">
        <v>0</v>
      </c>
      <c r="BJ391" s="71">
        <v>0</v>
      </c>
      <c r="BL391" s="70">
        <v>389</v>
      </c>
      <c r="BM391" s="70" t="s">
        <v>467</v>
      </c>
      <c r="BN391" s="71">
        <v>0</v>
      </c>
      <c r="BO391" s="71">
        <v>0</v>
      </c>
      <c r="BP391" s="71">
        <v>0</v>
      </c>
      <c r="BQ391" s="71">
        <v>0</v>
      </c>
      <c r="BS391" s="70">
        <v>389</v>
      </c>
      <c r="BT391" s="70" t="s">
        <v>467</v>
      </c>
      <c r="BU391" s="71">
        <v>0</v>
      </c>
      <c r="BV391" s="71">
        <v>0</v>
      </c>
      <c r="BW391" s="71">
        <v>0</v>
      </c>
      <c r="BX391" s="71">
        <v>0</v>
      </c>
      <c r="BZ391" s="70">
        <v>389</v>
      </c>
      <c r="CA391" s="70" t="s">
        <v>467</v>
      </c>
      <c r="CB391" s="71">
        <v>0</v>
      </c>
      <c r="CC391" s="71">
        <v>0</v>
      </c>
      <c r="CD391" s="71">
        <v>0</v>
      </c>
      <c r="CE391" s="71">
        <v>0</v>
      </c>
      <c r="CG391" s="70">
        <v>389</v>
      </c>
      <c r="CH391" s="70" t="s">
        <v>467</v>
      </c>
      <c r="CI391" s="71">
        <v>0</v>
      </c>
      <c r="CJ391" s="71">
        <v>0</v>
      </c>
      <c r="CK391" s="71">
        <v>0</v>
      </c>
      <c r="CL391" s="71">
        <v>0</v>
      </c>
      <c r="CN391" s="70">
        <v>389</v>
      </c>
      <c r="CO391" s="70" t="s">
        <v>467</v>
      </c>
      <c r="CP391" s="71">
        <v>0</v>
      </c>
      <c r="CQ391" s="71">
        <v>0</v>
      </c>
      <c r="CR391" s="71">
        <v>0</v>
      </c>
      <c r="CS391" s="71">
        <v>0</v>
      </c>
      <c r="CU391" s="70">
        <v>389</v>
      </c>
      <c r="CV391" s="70" t="s">
        <v>467</v>
      </c>
      <c r="CW391" s="71">
        <v>0</v>
      </c>
      <c r="CX391" s="71">
        <v>0</v>
      </c>
      <c r="CY391" s="71">
        <v>0</v>
      </c>
      <c r="CZ391" s="71">
        <v>0</v>
      </c>
      <c r="DB391" s="70">
        <v>389</v>
      </c>
      <c r="DC391" s="70" t="s">
        <v>467</v>
      </c>
      <c r="DD391" s="71">
        <v>0</v>
      </c>
      <c r="DE391" s="71">
        <v>0</v>
      </c>
      <c r="DF391" s="71">
        <v>0</v>
      </c>
      <c r="DG391" s="71">
        <v>0</v>
      </c>
      <c r="DI391" s="70">
        <v>389</v>
      </c>
      <c r="DJ391" s="70" t="s">
        <v>467</v>
      </c>
      <c r="DK391" s="71">
        <v>0</v>
      </c>
      <c r="DL391" s="71">
        <v>0</v>
      </c>
      <c r="DM391" s="71">
        <v>0</v>
      </c>
      <c r="DN391" s="71">
        <v>0</v>
      </c>
      <c r="DP391" s="70">
        <v>389</v>
      </c>
      <c r="DQ391" s="70" t="s">
        <v>467</v>
      </c>
      <c r="DR391" s="71">
        <v>0</v>
      </c>
      <c r="DS391" s="71">
        <v>0</v>
      </c>
      <c r="DT391" s="71">
        <v>0</v>
      </c>
      <c r="DU391" s="71">
        <v>0</v>
      </c>
      <c r="DW391" s="70">
        <v>389</v>
      </c>
      <c r="DX391" s="70" t="s">
        <v>467</v>
      </c>
      <c r="DY391" s="71">
        <v>0</v>
      </c>
      <c r="DZ391" s="71">
        <v>0</v>
      </c>
      <c r="EA391" s="71">
        <v>0</v>
      </c>
      <c r="EB391" s="71">
        <v>0</v>
      </c>
    </row>
    <row r="392" spans="1:132" x14ac:dyDescent="0.35">
      <c r="A392" s="70">
        <v>390</v>
      </c>
      <c r="B392" s="70" t="s">
        <v>468</v>
      </c>
      <c r="C392" s="71">
        <v>0</v>
      </c>
      <c r="D392" s="71">
        <v>0</v>
      </c>
      <c r="E392" s="71">
        <v>0</v>
      </c>
      <c r="F392" s="71">
        <v>0</v>
      </c>
      <c r="H392" s="70">
        <v>390</v>
      </c>
      <c r="I392" s="70" t="s">
        <v>468</v>
      </c>
      <c r="J392" s="75">
        <v>0</v>
      </c>
      <c r="K392" s="71">
        <v>0</v>
      </c>
      <c r="L392" s="71">
        <v>0</v>
      </c>
      <c r="M392" s="71">
        <v>0</v>
      </c>
      <c r="O392" s="70">
        <v>390</v>
      </c>
      <c r="P392" s="70" t="s">
        <v>468</v>
      </c>
      <c r="Q392" s="75">
        <v>0</v>
      </c>
      <c r="R392" s="71">
        <v>0</v>
      </c>
      <c r="S392" s="71">
        <v>0</v>
      </c>
      <c r="T392" s="71">
        <v>0</v>
      </c>
      <c r="V392" s="70">
        <v>390</v>
      </c>
      <c r="W392" s="70" t="s">
        <v>468</v>
      </c>
      <c r="X392" s="71">
        <v>0</v>
      </c>
      <c r="Y392" s="71">
        <v>0</v>
      </c>
      <c r="Z392" s="71">
        <v>0</v>
      </c>
      <c r="AA392" s="71">
        <v>0</v>
      </c>
      <c r="AC392" s="70">
        <v>390</v>
      </c>
      <c r="AD392" s="70" t="s">
        <v>468</v>
      </c>
      <c r="AE392" s="71">
        <v>0</v>
      </c>
      <c r="AF392" s="71">
        <v>0</v>
      </c>
      <c r="AG392" s="71">
        <v>0</v>
      </c>
      <c r="AH392" s="71">
        <v>0</v>
      </c>
      <c r="AJ392" s="70">
        <v>390</v>
      </c>
      <c r="AK392" s="70" t="s">
        <v>468</v>
      </c>
      <c r="AL392" s="71">
        <v>0</v>
      </c>
      <c r="AM392" s="71">
        <v>0</v>
      </c>
      <c r="AN392" s="71">
        <v>0</v>
      </c>
      <c r="AO392" s="71">
        <v>0</v>
      </c>
      <c r="AQ392" s="70">
        <v>390</v>
      </c>
      <c r="AR392" s="70" t="s">
        <v>468</v>
      </c>
      <c r="AS392" s="71">
        <v>0</v>
      </c>
      <c r="AT392" s="71">
        <v>0</v>
      </c>
      <c r="AU392" s="71">
        <v>0</v>
      </c>
      <c r="AV392" s="71">
        <v>0</v>
      </c>
      <c r="AX392" s="70">
        <v>390</v>
      </c>
      <c r="AY392" s="70" t="s">
        <v>468</v>
      </c>
      <c r="AZ392" s="71">
        <v>0</v>
      </c>
      <c r="BA392" s="71">
        <v>0</v>
      </c>
      <c r="BB392" s="71">
        <v>0</v>
      </c>
      <c r="BC392" s="71">
        <v>0</v>
      </c>
      <c r="BE392" s="70">
        <v>390</v>
      </c>
      <c r="BF392" s="70" t="s">
        <v>468</v>
      </c>
      <c r="BG392" s="71">
        <v>0</v>
      </c>
      <c r="BH392" s="71">
        <v>0</v>
      </c>
      <c r="BI392" s="71">
        <v>0</v>
      </c>
      <c r="BJ392" s="71">
        <v>0</v>
      </c>
      <c r="BL392" s="70">
        <v>390</v>
      </c>
      <c r="BM392" s="70" t="s">
        <v>468</v>
      </c>
      <c r="BN392" s="71">
        <v>0</v>
      </c>
      <c r="BO392" s="71">
        <v>0</v>
      </c>
      <c r="BP392" s="71">
        <v>0</v>
      </c>
      <c r="BQ392" s="71">
        <v>0</v>
      </c>
      <c r="BS392" s="70">
        <v>390</v>
      </c>
      <c r="BT392" s="70" t="s">
        <v>468</v>
      </c>
      <c r="BU392" s="71">
        <v>0</v>
      </c>
      <c r="BV392" s="71">
        <v>0</v>
      </c>
      <c r="BW392" s="71">
        <v>0</v>
      </c>
      <c r="BX392" s="71">
        <v>0</v>
      </c>
      <c r="BZ392" s="70">
        <v>390</v>
      </c>
      <c r="CA392" s="70" t="s">
        <v>468</v>
      </c>
      <c r="CB392" s="71">
        <v>0</v>
      </c>
      <c r="CC392" s="71">
        <v>0</v>
      </c>
      <c r="CD392" s="71">
        <v>0</v>
      </c>
      <c r="CE392" s="71">
        <v>0</v>
      </c>
      <c r="CG392" s="70">
        <v>390</v>
      </c>
      <c r="CH392" s="70" t="s">
        <v>468</v>
      </c>
      <c r="CI392" s="71">
        <v>0</v>
      </c>
      <c r="CJ392" s="71">
        <v>0</v>
      </c>
      <c r="CK392" s="71">
        <v>0</v>
      </c>
      <c r="CL392" s="71">
        <v>0</v>
      </c>
      <c r="CN392" s="70">
        <v>390</v>
      </c>
      <c r="CO392" s="70" t="s">
        <v>468</v>
      </c>
      <c r="CP392" s="71">
        <v>0</v>
      </c>
      <c r="CQ392" s="71">
        <v>0</v>
      </c>
      <c r="CR392" s="71">
        <v>0</v>
      </c>
      <c r="CS392" s="71">
        <v>0</v>
      </c>
      <c r="CU392" s="70">
        <v>390</v>
      </c>
      <c r="CV392" s="70" t="s">
        <v>468</v>
      </c>
      <c r="CW392" s="71">
        <v>0</v>
      </c>
      <c r="CX392" s="71">
        <v>0</v>
      </c>
      <c r="CY392" s="71">
        <v>0</v>
      </c>
      <c r="CZ392" s="71">
        <v>0</v>
      </c>
      <c r="DB392" s="70">
        <v>390</v>
      </c>
      <c r="DC392" s="70" t="s">
        <v>468</v>
      </c>
      <c r="DD392" s="71">
        <v>0</v>
      </c>
      <c r="DE392" s="71">
        <v>0</v>
      </c>
      <c r="DF392" s="71">
        <v>0</v>
      </c>
      <c r="DG392" s="71">
        <v>0</v>
      </c>
      <c r="DI392" s="70">
        <v>390</v>
      </c>
      <c r="DJ392" s="70" t="s">
        <v>468</v>
      </c>
      <c r="DK392" s="71">
        <v>0</v>
      </c>
      <c r="DL392" s="71">
        <v>0</v>
      </c>
      <c r="DM392" s="71">
        <v>0</v>
      </c>
      <c r="DN392" s="71">
        <v>0</v>
      </c>
      <c r="DP392" s="70">
        <v>390</v>
      </c>
      <c r="DQ392" s="70" t="s">
        <v>468</v>
      </c>
      <c r="DR392" s="71">
        <v>0</v>
      </c>
      <c r="DS392" s="71">
        <v>0</v>
      </c>
      <c r="DT392" s="71">
        <v>0</v>
      </c>
      <c r="DU392" s="71">
        <v>0</v>
      </c>
      <c r="DW392" s="70">
        <v>390</v>
      </c>
      <c r="DX392" s="70" t="s">
        <v>468</v>
      </c>
      <c r="DY392" s="71">
        <v>0</v>
      </c>
      <c r="DZ392" s="71">
        <v>0</v>
      </c>
      <c r="EA392" s="71">
        <v>0</v>
      </c>
      <c r="EB392" s="71">
        <v>0</v>
      </c>
    </row>
    <row r="393" spans="1:132" x14ac:dyDescent="0.35">
      <c r="A393" s="70">
        <v>391</v>
      </c>
      <c r="B393" s="70" t="s">
        <v>469</v>
      </c>
      <c r="C393" s="71">
        <v>0</v>
      </c>
      <c r="D393" s="71">
        <v>0</v>
      </c>
      <c r="E393" s="71">
        <v>0</v>
      </c>
      <c r="F393" s="71">
        <v>0</v>
      </c>
      <c r="H393" s="70">
        <v>391</v>
      </c>
      <c r="I393" s="70" t="s">
        <v>469</v>
      </c>
      <c r="J393" s="75">
        <v>0</v>
      </c>
      <c r="K393" s="71">
        <v>0</v>
      </c>
      <c r="L393" s="71">
        <v>0</v>
      </c>
      <c r="M393" s="71">
        <v>0</v>
      </c>
      <c r="O393" s="70">
        <v>391</v>
      </c>
      <c r="P393" s="70" t="s">
        <v>469</v>
      </c>
      <c r="Q393" s="75">
        <v>0</v>
      </c>
      <c r="R393" s="71">
        <v>0</v>
      </c>
      <c r="S393" s="71">
        <v>0</v>
      </c>
      <c r="T393" s="71">
        <v>0</v>
      </c>
      <c r="V393" s="70">
        <v>391</v>
      </c>
      <c r="W393" s="70" t="s">
        <v>469</v>
      </c>
      <c r="X393" s="71">
        <v>0</v>
      </c>
      <c r="Y393" s="71">
        <v>0</v>
      </c>
      <c r="Z393" s="71">
        <v>0</v>
      </c>
      <c r="AA393" s="71">
        <v>0</v>
      </c>
      <c r="AC393" s="70">
        <v>391</v>
      </c>
      <c r="AD393" s="70" t="s">
        <v>469</v>
      </c>
      <c r="AE393" s="71">
        <v>0</v>
      </c>
      <c r="AF393" s="71">
        <v>0</v>
      </c>
      <c r="AG393" s="71">
        <v>0</v>
      </c>
      <c r="AH393" s="71">
        <v>0</v>
      </c>
      <c r="AJ393" s="70">
        <v>391</v>
      </c>
      <c r="AK393" s="70" t="s">
        <v>469</v>
      </c>
      <c r="AL393" s="71">
        <v>0</v>
      </c>
      <c r="AM393" s="71">
        <v>0</v>
      </c>
      <c r="AN393" s="71">
        <v>0</v>
      </c>
      <c r="AO393" s="71">
        <v>0</v>
      </c>
      <c r="AQ393" s="70">
        <v>391</v>
      </c>
      <c r="AR393" s="70" t="s">
        <v>469</v>
      </c>
      <c r="AS393" s="71">
        <v>0</v>
      </c>
      <c r="AT393" s="71">
        <v>0</v>
      </c>
      <c r="AU393" s="71">
        <v>0</v>
      </c>
      <c r="AV393" s="71">
        <v>0</v>
      </c>
      <c r="AX393" s="70">
        <v>391</v>
      </c>
      <c r="AY393" s="70" t="s">
        <v>469</v>
      </c>
      <c r="AZ393" s="71">
        <v>0</v>
      </c>
      <c r="BA393" s="71">
        <v>0</v>
      </c>
      <c r="BB393" s="71">
        <v>0</v>
      </c>
      <c r="BC393" s="71">
        <v>0</v>
      </c>
      <c r="BE393" s="70">
        <v>391</v>
      </c>
      <c r="BF393" s="70" t="s">
        <v>469</v>
      </c>
      <c r="BG393" s="71">
        <v>0</v>
      </c>
      <c r="BH393" s="71">
        <v>0</v>
      </c>
      <c r="BI393" s="71">
        <v>0</v>
      </c>
      <c r="BJ393" s="71">
        <v>0</v>
      </c>
      <c r="BL393" s="70">
        <v>391</v>
      </c>
      <c r="BM393" s="70" t="s">
        <v>469</v>
      </c>
      <c r="BN393" s="71">
        <v>0</v>
      </c>
      <c r="BO393" s="71">
        <v>0</v>
      </c>
      <c r="BP393" s="71">
        <v>0</v>
      </c>
      <c r="BQ393" s="71">
        <v>0</v>
      </c>
      <c r="BS393" s="70">
        <v>391</v>
      </c>
      <c r="BT393" s="70" t="s">
        <v>469</v>
      </c>
      <c r="BU393" s="71">
        <v>0</v>
      </c>
      <c r="BV393" s="71">
        <v>0</v>
      </c>
      <c r="BW393" s="71">
        <v>0</v>
      </c>
      <c r="BX393" s="71">
        <v>0</v>
      </c>
      <c r="BZ393" s="70">
        <v>391</v>
      </c>
      <c r="CA393" s="70" t="s">
        <v>469</v>
      </c>
      <c r="CB393" s="71">
        <v>0</v>
      </c>
      <c r="CC393" s="71">
        <v>0</v>
      </c>
      <c r="CD393" s="71">
        <v>0</v>
      </c>
      <c r="CE393" s="71">
        <v>0</v>
      </c>
      <c r="CG393" s="70">
        <v>391</v>
      </c>
      <c r="CH393" s="70" t="s">
        <v>469</v>
      </c>
      <c r="CI393" s="71">
        <v>0</v>
      </c>
      <c r="CJ393" s="71">
        <v>0</v>
      </c>
      <c r="CK393" s="71">
        <v>0</v>
      </c>
      <c r="CL393" s="71">
        <v>0</v>
      </c>
      <c r="CN393" s="70">
        <v>391</v>
      </c>
      <c r="CO393" s="70" t="s">
        <v>469</v>
      </c>
      <c r="CP393" s="71">
        <v>0</v>
      </c>
      <c r="CQ393" s="71">
        <v>0</v>
      </c>
      <c r="CR393" s="71">
        <v>0</v>
      </c>
      <c r="CS393" s="71">
        <v>0</v>
      </c>
      <c r="CU393" s="70">
        <v>391</v>
      </c>
      <c r="CV393" s="70" t="s">
        <v>469</v>
      </c>
      <c r="CW393" s="71">
        <v>0</v>
      </c>
      <c r="CX393" s="71">
        <v>0</v>
      </c>
      <c r="CY393" s="71">
        <v>0</v>
      </c>
      <c r="CZ393" s="71">
        <v>0</v>
      </c>
      <c r="DB393" s="70">
        <v>391</v>
      </c>
      <c r="DC393" s="70" t="s">
        <v>469</v>
      </c>
      <c r="DD393" s="71">
        <v>0</v>
      </c>
      <c r="DE393" s="71">
        <v>0</v>
      </c>
      <c r="DF393" s="71">
        <v>0</v>
      </c>
      <c r="DG393" s="71">
        <v>0</v>
      </c>
      <c r="DI393" s="70">
        <v>391</v>
      </c>
      <c r="DJ393" s="70" t="s">
        <v>469</v>
      </c>
      <c r="DK393" s="71">
        <v>0</v>
      </c>
      <c r="DL393" s="71">
        <v>0</v>
      </c>
      <c r="DM393" s="71">
        <v>0</v>
      </c>
      <c r="DN393" s="71">
        <v>0</v>
      </c>
      <c r="DP393" s="70">
        <v>391</v>
      </c>
      <c r="DQ393" s="70" t="s">
        <v>469</v>
      </c>
      <c r="DR393" s="71">
        <v>0</v>
      </c>
      <c r="DS393" s="71">
        <v>0</v>
      </c>
      <c r="DT393" s="71">
        <v>0</v>
      </c>
      <c r="DU393" s="71">
        <v>0</v>
      </c>
      <c r="DW393" s="70">
        <v>391</v>
      </c>
      <c r="DX393" s="70" t="s">
        <v>469</v>
      </c>
      <c r="DY393" s="71">
        <v>0</v>
      </c>
      <c r="DZ393" s="71">
        <v>0</v>
      </c>
      <c r="EA393" s="71">
        <v>0</v>
      </c>
      <c r="EB393" s="71">
        <v>0</v>
      </c>
    </row>
    <row r="394" spans="1:132" x14ac:dyDescent="0.35">
      <c r="A394" s="70">
        <v>392</v>
      </c>
      <c r="B394" s="70" t="s">
        <v>470</v>
      </c>
      <c r="C394" s="71">
        <v>0</v>
      </c>
      <c r="D394" s="71">
        <v>0</v>
      </c>
      <c r="E394" s="71">
        <v>0</v>
      </c>
      <c r="F394" s="71">
        <v>0</v>
      </c>
      <c r="H394" s="70">
        <v>392</v>
      </c>
      <c r="I394" s="70" t="s">
        <v>470</v>
      </c>
      <c r="J394" s="75">
        <v>0</v>
      </c>
      <c r="K394" s="71">
        <v>0</v>
      </c>
      <c r="L394" s="71">
        <v>0</v>
      </c>
      <c r="M394" s="71">
        <v>0</v>
      </c>
      <c r="O394" s="70">
        <v>392</v>
      </c>
      <c r="P394" s="70" t="s">
        <v>470</v>
      </c>
      <c r="Q394" s="75">
        <v>0</v>
      </c>
      <c r="R394" s="71">
        <v>0</v>
      </c>
      <c r="S394" s="71">
        <v>0</v>
      </c>
      <c r="T394" s="71">
        <v>0</v>
      </c>
      <c r="V394" s="70">
        <v>392</v>
      </c>
      <c r="W394" s="70" t="s">
        <v>470</v>
      </c>
      <c r="X394" s="71">
        <v>0</v>
      </c>
      <c r="Y394" s="71">
        <v>0</v>
      </c>
      <c r="Z394" s="71">
        <v>0</v>
      </c>
      <c r="AA394" s="71">
        <v>0</v>
      </c>
      <c r="AC394" s="70">
        <v>392</v>
      </c>
      <c r="AD394" s="70" t="s">
        <v>470</v>
      </c>
      <c r="AE394" s="71">
        <v>0</v>
      </c>
      <c r="AF394" s="71">
        <v>0</v>
      </c>
      <c r="AG394" s="71">
        <v>0</v>
      </c>
      <c r="AH394" s="71">
        <v>0</v>
      </c>
      <c r="AJ394" s="70">
        <v>392</v>
      </c>
      <c r="AK394" s="70" t="s">
        <v>470</v>
      </c>
      <c r="AL394" s="71">
        <v>0</v>
      </c>
      <c r="AM394" s="71">
        <v>0</v>
      </c>
      <c r="AN394" s="71">
        <v>0</v>
      </c>
      <c r="AO394" s="71">
        <v>0</v>
      </c>
      <c r="AQ394" s="70">
        <v>392</v>
      </c>
      <c r="AR394" s="70" t="s">
        <v>470</v>
      </c>
      <c r="AS394" s="71">
        <v>0</v>
      </c>
      <c r="AT394" s="71">
        <v>0</v>
      </c>
      <c r="AU394" s="71">
        <v>0</v>
      </c>
      <c r="AV394" s="71">
        <v>0</v>
      </c>
      <c r="AX394" s="70">
        <v>392</v>
      </c>
      <c r="AY394" s="70" t="s">
        <v>470</v>
      </c>
      <c r="AZ394" s="71">
        <v>0</v>
      </c>
      <c r="BA394" s="71">
        <v>0</v>
      </c>
      <c r="BB394" s="71">
        <v>0</v>
      </c>
      <c r="BC394" s="71">
        <v>0</v>
      </c>
      <c r="BE394" s="70">
        <v>392</v>
      </c>
      <c r="BF394" s="70" t="s">
        <v>470</v>
      </c>
      <c r="BG394" s="71">
        <v>0</v>
      </c>
      <c r="BH394" s="71">
        <v>0</v>
      </c>
      <c r="BI394" s="71">
        <v>0</v>
      </c>
      <c r="BJ394" s="71">
        <v>0</v>
      </c>
      <c r="BL394" s="70">
        <v>392</v>
      </c>
      <c r="BM394" s="70" t="s">
        <v>470</v>
      </c>
      <c r="BN394" s="71">
        <v>0</v>
      </c>
      <c r="BO394" s="71">
        <v>0</v>
      </c>
      <c r="BP394" s="71">
        <v>0</v>
      </c>
      <c r="BQ394" s="71">
        <v>0</v>
      </c>
      <c r="BS394" s="70">
        <v>392</v>
      </c>
      <c r="BT394" s="70" t="s">
        <v>470</v>
      </c>
      <c r="BU394" s="71">
        <v>0</v>
      </c>
      <c r="BV394" s="71">
        <v>0</v>
      </c>
      <c r="BW394" s="71">
        <v>0</v>
      </c>
      <c r="BX394" s="71">
        <v>0</v>
      </c>
      <c r="BZ394" s="70">
        <v>392</v>
      </c>
      <c r="CA394" s="70" t="s">
        <v>470</v>
      </c>
      <c r="CB394" s="71">
        <v>0</v>
      </c>
      <c r="CC394" s="71">
        <v>0</v>
      </c>
      <c r="CD394" s="71">
        <v>0</v>
      </c>
      <c r="CE394" s="71">
        <v>0</v>
      </c>
      <c r="CG394" s="70">
        <v>392</v>
      </c>
      <c r="CH394" s="70" t="s">
        <v>470</v>
      </c>
      <c r="CI394" s="71">
        <v>0</v>
      </c>
      <c r="CJ394" s="71">
        <v>0</v>
      </c>
      <c r="CK394" s="71">
        <v>0</v>
      </c>
      <c r="CL394" s="71">
        <v>0</v>
      </c>
      <c r="CN394" s="70">
        <v>392</v>
      </c>
      <c r="CO394" s="70" t="s">
        <v>470</v>
      </c>
      <c r="CP394" s="71">
        <v>0</v>
      </c>
      <c r="CQ394" s="71">
        <v>0</v>
      </c>
      <c r="CR394" s="71">
        <v>0</v>
      </c>
      <c r="CS394" s="71">
        <v>0</v>
      </c>
      <c r="CU394" s="70">
        <v>392</v>
      </c>
      <c r="CV394" s="70" t="s">
        <v>470</v>
      </c>
      <c r="CW394" s="71">
        <v>0</v>
      </c>
      <c r="CX394" s="71">
        <v>0</v>
      </c>
      <c r="CY394" s="71">
        <v>0</v>
      </c>
      <c r="CZ394" s="71">
        <v>0</v>
      </c>
      <c r="DB394" s="70">
        <v>392</v>
      </c>
      <c r="DC394" s="70" t="s">
        <v>470</v>
      </c>
      <c r="DD394" s="71">
        <v>0</v>
      </c>
      <c r="DE394" s="71">
        <v>0</v>
      </c>
      <c r="DF394" s="71">
        <v>0</v>
      </c>
      <c r="DG394" s="71">
        <v>0</v>
      </c>
      <c r="DI394" s="70">
        <v>392</v>
      </c>
      <c r="DJ394" s="70" t="s">
        <v>470</v>
      </c>
      <c r="DK394" s="71">
        <v>0</v>
      </c>
      <c r="DL394" s="71">
        <v>0</v>
      </c>
      <c r="DM394" s="71">
        <v>0</v>
      </c>
      <c r="DN394" s="71">
        <v>0</v>
      </c>
      <c r="DP394" s="70">
        <v>392</v>
      </c>
      <c r="DQ394" s="70" t="s">
        <v>470</v>
      </c>
      <c r="DR394" s="71">
        <v>0</v>
      </c>
      <c r="DS394" s="71">
        <v>0</v>
      </c>
      <c r="DT394" s="71">
        <v>0</v>
      </c>
      <c r="DU394" s="71">
        <v>0</v>
      </c>
      <c r="DW394" s="70">
        <v>392</v>
      </c>
      <c r="DX394" s="70" t="s">
        <v>470</v>
      </c>
      <c r="DY394" s="71">
        <v>0</v>
      </c>
      <c r="DZ394" s="71">
        <v>0</v>
      </c>
      <c r="EA394" s="71">
        <v>0</v>
      </c>
      <c r="EB394" s="71">
        <v>0</v>
      </c>
    </row>
    <row r="395" spans="1:132" x14ac:dyDescent="0.35">
      <c r="A395" s="70">
        <v>393</v>
      </c>
      <c r="B395" s="70" t="s">
        <v>471</v>
      </c>
      <c r="C395" s="71">
        <v>0</v>
      </c>
      <c r="D395" s="71">
        <v>0</v>
      </c>
      <c r="E395" s="71">
        <v>0</v>
      </c>
      <c r="F395" s="71">
        <v>0</v>
      </c>
      <c r="H395" s="70">
        <v>393</v>
      </c>
      <c r="I395" s="70" t="s">
        <v>471</v>
      </c>
      <c r="J395" s="75">
        <v>0</v>
      </c>
      <c r="K395" s="71">
        <v>0</v>
      </c>
      <c r="L395" s="71">
        <v>0</v>
      </c>
      <c r="M395" s="71">
        <v>0</v>
      </c>
      <c r="O395" s="70">
        <v>393</v>
      </c>
      <c r="P395" s="70" t="s">
        <v>471</v>
      </c>
      <c r="Q395" s="75">
        <v>0</v>
      </c>
      <c r="R395" s="71">
        <v>0</v>
      </c>
      <c r="S395" s="71">
        <v>0</v>
      </c>
      <c r="T395" s="71">
        <v>0</v>
      </c>
      <c r="V395" s="70">
        <v>393</v>
      </c>
      <c r="W395" s="70" t="s">
        <v>471</v>
      </c>
      <c r="X395" s="71">
        <v>0</v>
      </c>
      <c r="Y395" s="71">
        <v>0</v>
      </c>
      <c r="Z395" s="71">
        <v>0</v>
      </c>
      <c r="AA395" s="71">
        <v>0</v>
      </c>
      <c r="AC395" s="70">
        <v>393</v>
      </c>
      <c r="AD395" s="70" t="s">
        <v>471</v>
      </c>
      <c r="AE395" s="71">
        <v>0</v>
      </c>
      <c r="AF395" s="71">
        <v>0</v>
      </c>
      <c r="AG395" s="71">
        <v>0</v>
      </c>
      <c r="AH395" s="71">
        <v>0</v>
      </c>
      <c r="AJ395" s="70">
        <v>393</v>
      </c>
      <c r="AK395" s="70" t="s">
        <v>471</v>
      </c>
      <c r="AL395" s="71">
        <v>0</v>
      </c>
      <c r="AM395" s="71">
        <v>0</v>
      </c>
      <c r="AN395" s="71">
        <v>0</v>
      </c>
      <c r="AO395" s="71">
        <v>0</v>
      </c>
      <c r="AQ395" s="70">
        <v>393</v>
      </c>
      <c r="AR395" s="70" t="s">
        <v>471</v>
      </c>
      <c r="AS395" s="71">
        <v>0</v>
      </c>
      <c r="AT395" s="71">
        <v>0</v>
      </c>
      <c r="AU395" s="71">
        <v>0</v>
      </c>
      <c r="AV395" s="71">
        <v>0</v>
      </c>
      <c r="AX395" s="70">
        <v>393</v>
      </c>
      <c r="AY395" s="70" t="s">
        <v>471</v>
      </c>
      <c r="AZ395" s="71">
        <v>0</v>
      </c>
      <c r="BA395" s="71">
        <v>0</v>
      </c>
      <c r="BB395" s="71">
        <v>0</v>
      </c>
      <c r="BC395" s="71">
        <v>0</v>
      </c>
      <c r="BE395" s="70">
        <v>393</v>
      </c>
      <c r="BF395" s="70" t="s">
        <v>471</v>
      </c>
      <c r="BG395" s="71">
        <v>0</v>
      </c>
      <c r="BH395" s="71">
        <v>0</v>
      </c>
      <c r="BI395" s="71">
        <v>0</v>
      </c>
      <c r="BJ395" s="71">
        <v>0</v>
      </c>
      <c r="BL395" s="70">
        <v>393</v>
      </c>
      <c r="BM395" s="70" t="s">
        <v>471</v>
      </c>
      <c r="BN395" s="71">
        <v>0</v>
      </c>
      <c r="BO395" s="71">
        <v>0</v>
      </c>
      <c r="BP395" s="71">
        <v>0</v>
      </c>
      <c r="BQ395" s="71">
        <v>0</v>
      </c>
      <c r="BS395" s="70">
        <v>393</v>
      </c>
      <c r="BT395" s="70" t="s">
        <v>471</v>
      </c>
      <c r="BU395" s="71">
        <v>0</v>
      </c>
      <c r="BV395" s="71">
        <v>0</v>
      </c>
      <c r="BW395" s="71">
        <v>0</v>
      </c>
      <c r="BX395" s="71">
        <v>0</v>
      </c>
      <c r="BZ395" s="70">
        <v>393</v>
      </c>
      <c r="CA395" s="70" t="s">
        <v>471</v>
      </c>
      <c r="CB395" s="71">
        <v>0</v>
      </c>
      <c r="CC395" s="71">
        <v>0</v>
      </c>
      <c r="CD395" s="71">
        <v>0</v>
      </c>
      <c r="CE395" s="71">
        <v>0</v>
      </c>
      <c r="CG395" s="70">
        <v>393</v>
      </c>
      <c r="CH395" s="70" t="s">
        <v>471</v>
      </c>
      <c r="CI395" s="71">
        <v>0</v>
      </c>
      <c r="CJ395" s="71">
        <v>0</v>
      </c>
      <c r="CK395" s="71">
        <v>0</v>
      </c>
      <c r="CL395" s="71">
        <v>0</v>
      </c>
      <c r="CN395" s="70">
        <v>393</v>
      </c>
      <c r="CO395" s="70" t="s">
        <v>471</v>
      </c>
      <c r="CP395" s="71">
        <v>0</v>
      </c>
      <c r="CQ395" s="71">
        <v>0</v>
      </c>
      <c r="CR395" s="71">
        <v>0</v>
      </c>
      <c r="CS395" s="71">
        <v>0</v>
      </c>
      <c r="CU395" s="70">
        <v>393</v>
      </c>
      <c r="CV395" s="70" t="s">
        <v>471</v>
      </c>
      <c r="CW395" s="71">
        <v>0</v>
      </c>
      <c r="CX395" s="71">
        <v>0</v>
      </c>
      <c r="CY395" s="71">
        <v>0</v>
      </c>
      <c r="CZ395" s="71">
        <v>0</v>
      </c>
      <c r="DB395" s="70">
        <v>393</v>
      </c>
      <c r="DC395" s="70" t="s">
        <v>471</v>
      </c>
      <c r="DD395" s="71">
        <v>0</v>
      </c>
      <c r="DE395" s="71">
        <v>0</v>
      </c>
      <c r="DF395" s="71">
        <v>0</v>
      </c>
      <c r="DG395" s="71">
        <v>0</v>
      </c>
      <c r="DI395" s="70">
        <v>393</v>
      </c>
      <c r="DJ395" s="70" t="s">
        <v>471</v>
      </c>
      <c r="DK395" s="71">
        <v>0</v>
      </c>
      <c r="DL395" s="71">
        <v>0</v>
      </c>
      <c r="DM395" s="71">
        <v>0</v>
      </c>
      <c r="DN395" s="71">
        <v>0</v>
      </c>
      <c r="DP395" s="70">
        <v>393</v>
      </c>
      <c r="DQ395" s="70" t="s">
        <v>471</v>
      </c>
      <c r="DR395" s="71">
        <v>0</v>
      </c>
      <c r="DS395" s="71">
        <v>0</v>
      </c>
      <c r="DT395" s="71">
        <v>0</v>
      </c>
      <c r="DU395" s="71">
        <v>0</v>
      </c>
      <c r="DW395" s="70">
        <v>393</v>
      </c>
      <c r="DX395" s="70" t="s">
        <v>471</v>
      </c>
      <c r="DY395" s="71">
        <v>0</v>
      </c>
      <c r="DZ395" s="71">
        <v>0</v>
      </c>
      <c r="EA395" s="71">
        <v>0</v>
      </c>
      <c r="EB395" s="71">
        <v>0</v>
      </c>
    </row>
    <row r="396" spans="1:132" x14ac:dyDescent="0.35">
      <c r="A396" s="70">
        <v>394</v>
      </c>
      <c r="B396" s="70" t="s">
        <v>472</v>
      </c>
      <c r="C396" s="71">
        <v>0</v>
      </c>
      <c r="D396" s="71">
        <v>9.0042245233710201</v>
      </c>
      <c r="E396" s="71">
        <v>36.6340211688604</v>
      </c>
      <c r="F396" s="71">
        <v>45.638245692231401</v>
      </c>
      <c r="H396" s="70">
        <v>394</v>
      </c>
      <c r="I396" s="70" t="s">
        <v>472</v>
      </c>
      <c r="J396" s="75">
        <v>0</v>
      </c>
      <c r="K396" s="71">
        <v>230.15291074639401</v>
      </c>
      <c r="L396" s="71">
        <v>657.75363457033495</v>
      </c>
      <c r="M396" s="71">
        <v>887.90654531672806</v>
      </c>
      <c r="O396" s="70">
        <v>394</v>
      </c>
      <c r="P396" s="70" t="s">
        <v>472</v>
      </c>
      <c r="Q396" s="75">
        <v>0</v>
      </c>
      <c r="R396" s="71">
        <v>1661.7979417408301</v>
      </c>
      <c r="S396" s="71">
        <v>1225.2183446230499</v>
      </c>
      <c r="T396" s="71">
        <v>2887.0162863638802</v>
      </c>
      <c r="V396" s="70">
        <v>394</v>
      </c>
      <c r="W396" s="70" t="s">
        <v>472</v>
      </c>
      <c r="X396" s="71">
        <v>0</v>
      </c>
      <c r="Y396" s="71">
        <v>143.90412627036901</v>
      </c>
      <c r="Z396" s="71">
        <v>419.96853991072697</v>
      </c>
      <c r="AA396" s="71">
        <v>563.87266618109595</v>
      </c>
      <c r="AC396" s="70">
        <v>394</v>
      </c>
      <c r="AD396" s="70" t="s">
        <v>472</v>
      </c>
      <c r="AE396" s="71">
        <v>0</v>
      </c>
      <c r="AF396" s="71">
        <v>226.74690525309001</v>
      </c>
      <c r="AG396" s="71">
        <v>223.44289375111401</v>
      </c>
      <c r="AH396" s="71">
        <v>450.18979900420402</v>
      </c>
      <c r="AJ396" s="70">
        <v>394</v>
      </c>
      <c r="AK396" s="70" t="s">
        <v>472</v>
      </c>
      <c r="AL396" s="71">
        <v>0</v>
      </c>
      <c r="AM396" s="71">
        <v>1.366460226087</v>
      </c>
      <c r="AN396" s="71">
        <v>4.0166695933052896</v>
      </c>
      <c r="AO396" s="71">
        <v>5.3831298193922903</v>
      </c>
      <c r="AQ396" s="70">
        <v>394</v>
      </c>
      <c r="AR396" s="70" t="s">
        <v>472</v>
      </c>
      <c r="AS396" s="71">
        <v>0</v>
      </c>
      <c r="AT396" s="71">
        <v>5.7998229556660696</v>
      </c>
      <c r="AU396" s="71">
        <v>6.5643680158448703</v>
      </c>
      <c r="AV396" s="71">
        <v>12.364190971510901</v>
      </c>
      <c r="AX396" s="70">
        <v>394</v>
      </c>
      <c r="AY396" s="70" t="s">
        <v>472</v>
      </c>
      <c r="AZ396" s="71">
        <v>0</v>
      </c>
      <c r="BA396" s="71">
        <v>1.366460226087</v>
      </c>
      <c r="BB396" s="71">
        <v>4.0166695933052896</v>
      </c>
      <c r="BC396" s="71">
        <v>5.3831298193922903</v>
      </c>
      <c r="BE396" s="70">
        <v>394</v>
      </c>
      <c r="BF396" s="70" t="s">
        <v>472</v>
      </c>
      <c r="BG396" s="71">
        <v>0</v>
      </c>
      <c r="BH396" s="71">
        <v>5.7998229556660696</v>
      </c>
      <c r="BI396" s="71">
        <v>6.5643680158448703</v>
      </c>
      <c r="BJ396" s="71">
        <v>12.364190971510901</v>
      </c>
      <c r="BL396" s="70">
        <v>394</v>
      </c>
      <c r="BM396" s="70" t="s">
        <v>472</v>
      </c>
      <c r="BN396" s="71">
        <v>0</v>
      </c>
      <c r="BO396" s="71">
        <v>2.7825504986879301</v>
      </c>
      <c r="BP396" s="71">
        <v>8.1792252467688904</v>
      </c>
      <c r="BQ396" s="71">
        <v>10.9617757454568</v>
      </c>
      <c r="BS396" s="70">
        <v>394</v>
      </c>
      <c r="BT396" s="70" t="s">
        <v>472</v>
      </c>
      <c r="BU396" s="71">
        <v>0</v>
      </c>
      <c r="BV396" s="71">
        <v>14.5151454130656</v>
      </c>
      <c r="BW396" s="71">
        <v>10.610960950022401</v>
      </c>
      <c r="BX396" s="71">
        <v>25.126106363087999</v>
      </c>
      <c r="BZ396" s="70">
        <v>394</v>
      </c>
      <c r="CA396" s="70" t="s">
        <v>472</v>
      </c>
      <c r="CB396" s="71">
        <v>0</v>
      </c>
      <c r="CC396" s="71">
        <v>5.7970329341330702</v>
      </c>
      <c r="CD396" s="71">
        <v>16.381053384369</v>
      </c>
      <c r="CE396" s="71">
        <v>22.1780863185021</v>
      </c>
      <c r="CG396" s="70">
        <v>394</v>
      </c>
      <c r="CH396" s="70" t="s">
        <v>472</v>
      </c>
      <c r="CI396" s="71">
        <v>0</v>
      </c>
      <c r="CJ396" s="71">
        <v>21.765102733246199</v>
      </c>
      <c r="CK396" s="71">
        <v>33.590141933126098</v>
      </c>
      <c r="CL396" s="71">
        <v>55.3552446663724</v>
      </c>
      <c r="CN396" s="70">
        <v>394</v>
      </c>
      <c r="CO396" s="70" t="s">
        <v>472</v>
      </c>
      <c r="CP396" s="71">
        <v>0</v>
      </c>
      <c r="CQ396" s="71">
        <v>1.1525830745430601</v>
      </c>
      <c r="CR396" s="71">
        <v>3.38798400487121</v>
      </c>
      <c r="CS396" s="71">
        <v>4.5405670794142701</v>
      </c>
      <c r="CU396" s="70">
        <v>394</v>
      </c>
      <c r="CV396" s="70" t="s">
        <v>472</v>
      </c>
      <c r="CW396" s="71">
        <v>0</v>
      </c>
      <c r="CX396" s="71">
        <v>4.5814203333675403</v>
      </c>
      <c r="CY396" s="71">
        <v>5.62320489876842</v>
      </c>
      <c r="CZ396" s="71">
        <v>10.204625232135999</v>
      </c>
      <c r="DB396" s="70">
        <v>394</v>
      </c>
      <c r="DC396" s="70" t="s">
        <v>472</v>
      </c>
      <c r="DD396" s="71">
        <v>0</v>
      </c>
      <c r="DE396" s="71">
        <v>3.34755095241283</v>
      </c>
      <c r="DF396" s="71">
        <v>15.544256555152201</v>
      </c>
      <c r="DG396" s="71">
        <v>18.891807507565101</v>
      </c>
      <c r="DI396" s="70">
        <v>394</v>
      </c>
      <c r="DJ396" s="70" t="s">
        <v>472</v>
      </c>
      <c r="DK396" s="71">
        <v>0</v>
      </c>
      <c r="DL396" s="71">
        <v>17.768540735995401</v>
      </c>
      <c r="DM396" s="71">
        <v>20.527266096165</v>
      </c>
      <c r="DN396" s="71">
        <v>38.295806832160302</v>
      </c>
      <c r="DP396" s="70">
        <v>394</v>
      </c>
      <c r="DQ396" s="70" t="s">
        <v>472</v>
      </c>
      <c r="DR396" s="71">
        <v>0</v>
      </c>
      <c r="DS396" s="71">
        <v>3.1407314763986198</v>
      </c>
      <c r="DT396" s="71">
        <v>9.2320876825755605</v>
      </c>
      <c r="DU396" s="71">
        <v>12.372819158974201</v>
      </c>
      <c r="DW396" s="70">
        <v>394</v>
      </c>
      <c r="DX396" s="70" t="s">
        <v>472</v>
      </c>
      <c r="DY396" s="71">
        <v>0</v>
      </c>
      <c r="DZ396" s="71">
        <v>25.846810805765401</v>
      </c>
      <c r="EA396" s="71">
        <v>16.094804231554999</v>
      </c>
      <c r="EB396" s="71">
        <v>41.941615037320403</v>
      </c>
    </row>
    <row r="397" spans="1:132" x14ac:dyDescent="0.35">
      <c r="A397" s="70">
        <v>395</v>
      </c>
      <c r="B397" s="70" t="s">
        <v>473</v>
      </c>
      <c r="C397" s="71">
        <v>0</v>
      </c>
      <c r="D397" s="71">
        <v>272472.85354783898</v>
      </c>
      <c r="E397" s="71">
        <v>75348.783983535206</v>
      </c>
      <c r="F397" s="71">
        <v>347821.637531374</v>
      </c>
      <c r="H397" s="70">
        <v>395</v>
      </c>
      <c r="I397" s="70" t="s">
        <v>473</v>
      </c>
      <c r="J397" s="75">
        <v>0</v>
      </c>
      <c r="K397" s="71">
        <v>4162035.7726942701</v>
      </c>
      <c r="L397" s="71">
        <v>1355872.07157445</v>
      </c>
      <c r="M397" s="71">
        <v>5517907.8442687197</v>
      </c>
      <c r="O397" s="70">
        <v>395</v>
      </c>
      <c r="P397" s="70" t="s">
        <v>473</v>
      </c>
      <c r="Q397" s="75">
        <v>0</v>
      </c>
      <c r="R397" s="71">
        <v>1294105.2997228201</v>
      </c>
      <c r="S397" s="71">
        <v>2538217.6576488302</v>
      </c>
      <c r="T397" s="71">
        <v>3832322.9573716498</v>
      </c>
      <c r="V397" s="70">
        <v>395</v>
      </c>
      <c r="W397" s="70" t="s">
        <v>473</v>
      </c>
      <c r="X397" s="71">
        <v>0</v>
      </c>
      <c r="Y397" s="71">
        <v>2566100.7721486501</v>
      </c>
      <c r="Z397" s="71">
        <v>864279.525868661</v>
      </c>
      <c r="AA397" s="71">
        <v>3430380.29801731</v>
      </c>
      <c r="AC397" s="70">
        <v>395</v>
      </c>
      <c r="AD397" s="70" t="s">
        <v>473</v>
      </c>
      <c r="AE397" s="71">
        <v>0</v>
      </c>
      <c r="AF397" s="71">
        <v>346490.11337514</v>
      </c>
      <c r="AG397" s="71">
        <v>463369.388655769</v>
      </c>
      <c r="AH397" s="71">
        <v>809859.50203090895</v>
      </c>
      <c r="AJ397" s="70">
        <v>395</v>
      </c>
      <c r="AK397" s="70" t="s">
        <v>473</v>
      </c>
      <c r="AL397" s="71">
        <v>0</v>
      </c>
      <c r="AM397" s="71">
        <v>23022.348543675798</v>
      </c>
      <c r="AN397" s="71">
        <v>8292.35892742121</v>
      </c>
      <c r="AO397" s="71">
        <v>31314.707471097001</v>
      </c>
      <c r="AQ397" s="70">
        <v>395</v>
      </c>
      <c r="AR397" s="70" t="s">
        <v>473</v>
      </c>
      <c r="AS397" s="71">
        <v>0</v>
      </c>
      <c r="AT397" s="71">
        <v>12893.420244926199</v>
      </c>
      <c r="AU397" s="71">
        <v>13551.6524072005</v>
      </c>
      <c r="AV397" s="71">
        <v>26445.072652126699</v>
      </c>
      <c r="AX397" s="70">
        <v>395</v>
      </c>
      <c r="AY397" s="70" t="s">
        <v>473</v>
      </c>
      <c r="AZ397" s="71">
        <v>0</v>
      </c>
      <c r="BA397" s="71">
        <v>23022.348543675798</v>
      </c>
      <c r="BB397" s="71">
        <v>8292.35892742121</v>
      </c>
      <c r="BC397" s="71">
        <v>31314.707471097001</v>
      </c>
      <c r="BE397" s="70">
        <v>395</v>
      </c>
      <c r="BF397" s="70" t="s">
        <v>473</v>
      </c>
      <c r="BG397" s="71">
        <v>0</v>
      </c>
      <c r="BH397" s="71">
        <v>12893.420244926199</v>
      </c>
      <c r="BI397" s="71">
        <v>13551.6524072005</v>
      </c>
      <c r="BJ397" s="71">
        <v>26445.072652126699</v>
      </c>
      <c r="BL397" s="70">
        <v>395</v>
      </c>
      <c r="BM397" s="70" t="s">
        <v>473</v>
      </c>
      <c r="BN397" s="71">
        <v>0</v>
      </c>
      <c r="BO397" s="71">
        <v>46880.872343146897</v>
      </c>
      <c r="BP397" s="71">
        <v>16885.897612160799</v>
      </c>
      <c r="BQ397" s="71">
        <v>63766.769955307798</v>
      </c>
      <c r="BS397" s="70">
        <v>395</v>
      </c>
      <c r="BT397" s="70" t="s">
        <v>473</v>
      </c>
      <c r="BU397" s="71">
        <v>0</v>
      </c>
      <c r="BV397" s="71">
        <v>23380.495442045401</v>
      </c>
      <c r="BW397" s="71">
        <v>21939.816105408401</v>
      </c>
      <c r="BX397" s="71">
        <v>45320.311547453799</v>
      </c>
      <c r="BZ397" s="70">
        <v>395</v>
      </c>
      <c r="CA397" s="70" t="s">
        <v>473</v>
      </c>
      <c r="CB397" s="71">
        <v>0</v>
      </c>
      <c r="CC397" s="71">
        <v>107653.93409044101</v>
      </c>
      <c r="CD397" s="71">
        <v>33746.440484242201</v>
      </c>
      <c r="CE397" s="71">
        <v>141400.374574683</v>
      </c>
      <c r="CG397" s="70">
        <v>395</v>
      </c>
      <c r="CH397" s="70" t="s">
        <v>473</v>
      </c>
      <c r="CI397" s="71">
        <v>0</v>
      </c>
      <c r="CJ397" s="71">
        <v>49617.7390344265</v>
      </c>
      <c r="CK397" s="71">
        <v>69647.485319008003</v>
      </c>
      <c r="CL397" s="71">
        <v>119265.22435343399</v>
      </c>
      <c r="CN397" s="70">
        <v>395</v>
      </c>
      <c r="CO397" s="70" t="s">
        <v>473</v>
      </c>
      <c r="CP397" s="71">
        <v>0</v>
      </c>
      <c r="CQ397" s="71">
        <v>19418.910818691002</v>
      </c>
      <c r="CR397" s="71">
        <v>6994.4462087645397</v>
      </c>
      <c r="CS397" s="71">
        <v>26413.3570274556</v>
      </c>
      <c r="CU397" s="70">
        <v>395</v>
      </c>
      <c r="CV397" s="70" t="s">
        <v>473</v>
      </c>
      <c r="CW397" s="71">
        <v>0</v>
      </c>
      <c r="CX397" s="71">
        <v>10296.6167182073</v>
      </c>
      <c r="CY397" s="71">
        <v>11613.4463281279</v>
      </c>
      <c r="CZ397" s="71">
        <v>21910.063046335199</v>
      </c>
      <c r="DB397" s="70">
        <v>395</v>
      </c>
      <c r="DC397" s="70" t="s">
        <v>473</v>
      </c>
      <c r="DD397" s="71">
        <v>0</v>
      </c>
      <c r="DE397" s="71">
        <v>88210.302759548198</v>
      </c>
      <c r="DF397" s="71">
        <v>31924.416236882</v>
      </c>
      <c r="DG397" s="71">
        <v>120134.71899643001</v>
      </c>
      <c r="DI397" s="70">
        <v>395</v>
      </c>
      <c r="DJ397" s="70" t="s">
        <v>473</v>
      </c>
      <c r="DK397" s="71">
        <v>0</v>
      </c>
      <c r="DL397" s="71">
        <v>39281.053603662498</v>
      </c>
      <c r="DM397" s="71">
        <v>42375.017379852601</v>
      </c>
      <c r="DN397" s="71">
        <v>81656.070983515106</v>
      </c>
      <c r="DP397" s="70">
        <v>395</v>
      </c>
      <c r="DQ397" s="70" t="s">
        <v>473</v>
      </c>
      <c r="DR397" s="71">
        <v>0</v>
      </c>
      <c r="DS397" s="71">
        <v>52915.564867044202</v>
      </c>
      <c r="DT397" s="71">
        <v>19059.517576685601</v>
      </c>
      <c r="DU397" s="71">
        <v>71975.0824437298</v>
      </c>
      <c r="DW397" s="70">
        <v>395</v>
      </c>
      <c r="DX397" s="70" t="s">
        <v>473</v>
      </c>
      <c r="DY397" s="71">
        <v>0</v>
      </c>
      <c r="DZ397" s="71">
        <v>26276.798690522701</v>
      </c>
      <c r="EA397" s="71">
        <v>33265.193519664899</v>
      </c>
      <c r="EB397" s="71">
        <v>59541.9922101876</v>
      </c>
    </row>
    <row r="398" spans="1:132" x14ac:dyDescent="0.35">
      <c r="A398" s="70">
        <v>396</v>
      </c>
      <c r="B398" s="70" t="s">
        <v>474</v>
      </c>
      <c r="C398" s="71">
        <v>0</v>
      </c>
      <c r="D398" s="71">
        <v>7896.6174199120996</v>
      </c>
      <c r="E398" s="71">
        <v>29952.169133973901</v>
      </c>
      <c r="F398" s="71">
        <v>37848.786553885999</v>
      </c>
      <c r="H398" s="70">
        <v>396</v>
      </c>
      <c r="I398" s="70" t="s">
        <v>474</v>
      </c>
      <c r="J398" s="75">
        <v>0</v>
      </c>
      <c r="K398" s="71">
        <v>39910.787851271401</v>
      </c>
      <c r="L398" s="71">
        <v>538691.47840012098</v>
      </c>
      <c r="M398" s="71">
        <v>578602.26625139301</v>
      </c>
      <c r="O398" s="70">
        <v>396</v>
      </c>
      <c r="P398" s="70" t="s">
        <v>474</v>
      </c>
      <c r="Q398" s="75">
        <v>0</v>
      </c>
      <c r="R398" s="71">
        <v>20290.316811663499</v>
      </c>
      <c r="S398" s="71">
        <v>1007244.2332046099</v>
      </c>
      <c r="T398" s="71">
        <v>1027534.55001627</v>
      </c>
      <c r="V398" s="70">
        <v>396</v>
      </c>
      <c r="W398" s="70" t="s">
        <v>474</v>
      </c>
      <c r="X398" s="71">
        <v>0</v>
      </c>
      <c r="Y398" s="71">
        <v>51135.884348053201</v>
      </c>
      <c r="Z398" s="71">
        <v>343516.33709074801</v>
      </c>
      <c r="AA398" s="71">
        <v>394652.22143880097</v>
      </c>
      <c r="AC398" s="70">
        <v>396</v>
      </c>
      <c r="AD398" s="70" t="s">
        <v>474</v>
      </c>
      <c r="AE398" s="71">
        <v>808204.16021257697</v>
      </c>
      <c r="AF398" s="71">
        <v>6856.4661254584298</v>
      </c>
      <c r="AG398" s="71">
        <v>183834.58168203899</v>
      </c>
      <c r="AH398" s="71">
        <v>998895.20802007499</v>
      </c>
      <c r="AJ398" s="70">
        <v>396</v>
      </c>
      <c r="AK398" s="70" t="s">
        <v>474</v>
      </c>
      <c r="AL398" s="71">
        <v>0</v>
      </c>
      <c r="AM398" s="71">
        <v>246.14354164983899</v>
      </c>
      <c r="AN398" s="71">
        <v>3293.3857074428302</v>
      </c>
      <c r="AO398" s="71">
        <v>3539.5292490926699</v>
      </c>
      <c r="AQ398" s="70">
        <v>396</v>
      </c>
      <c r="AR398" s="70" t="s">
        <v>474</v>
      </c>
      <c r="AS398" s="71">
        <v>142624.26356692499</v>
      </c>
      <c r="AT398" s="71">
        <v>763.93781664200606</v>
      </c>
      <c r="AU398" s="71">
        <v>5382.1993507223997</v>
      </c>
      <c r="AV398" s="71">
        <v>148770.400734289</v>
      </c>
      <c r="AX398" s="70">
        <v>396</v>
      </c>
      <c r="AY398" s="70" t="s">
        <v>474</v>
      </c>
      <c r="AZ398" s="71">
        <v>0</v>
      </c>
      <c r="BA398" s="71">
        <v>246.14354164983899</v>
      </c>
      <c r="BB398" s="71">
        <v>3293.3857074428302</v>
      </c>
      <c r="BC398" s="71">
        <v>3539.5292490926699</v>
      </c>
      <c r="BE398" s="70">
        <v>396</v>
      </c>
      <c r="BF398" s="70" t="s">
        <v>474</v>
      </c>
      <c r="BG398" s="71">
        <v>142624.26356692499</v>
      </c>
      <c r="BH398" s="71">
        <v>763.93781664200606</v>
      </c>
      <c r="BI398" s="71">
        <v>5382.1993507223997</v>
      </c>
      <c r="BJ398" s="71">
        <v>148770.400734289</v>
      </c>
      <c r="BL398" s="70">
        <v>396</v>
      </c>
      <c r="BM398" s="70" t="s">
        <v>474</v>
      </c>
      <c r="BN398" s="71">
        <v>0</v>
      </c>
      <c r="BO398" s="71">
        <v>501.22705475875802</v>
      </c>
      <c r="BP398" s="71">
        <v>6706.3876925703598</v>
      </c>
      <c r="BQ398" s="71">
        <v>7207.6147473291203</v>
      </c>
      <c r="BS398" s="70">
        <v>396</v>
      </c>
      <c r="BT398" s="70" t="s">
        <v>474</v>
      </c>
      <c r="BU398" s="71">
        <v>190165.6847559</v>
      </c>
      <c r="BV398" s="71">
        <v>960.56606427083705</v>
      </c>
      <c r="BW398" s="71">
        <v>8710.4071228134708</v>
      </c>
      <c r="BX398" s="71">
        <v>199836.65794298399</v>
      </c>
      <c r="BZ398" s="70">
        <v>396</v>
      </c>
      <c r="CA398" s="70" t="s">
        <v>474</v>
      </c>
      <c r="CB398" s="71">
        <v>0</v>
      </c>
      <c r="CC398" s="71">
        <v>989.911704613187</v>
      </c>
      <c r="CD398" s="71">
        <v>13409.536589691799</v>
      </c>
      <c r="CE398" s="71">
        <v>14399.448294305001</v>
      </c>
      <c r="CG398" s="70">
        <v>396</v>
      </c>
      <c r="CH398" s="70" t="s">
        <v>474</v>
      </c>
      <c r="CI398" s="71">
        <v>190165.6847559</v>
      </c>
      <c r="CJ398" s="71">
        <v>1202.4313164018799</v>
      </c>
      <c r="CK398" s="71">
        <v>27632.571666702501</v>
      </c>
      <c r="CL398" s="71">
        <v>219000.687739004</v>
      </c>
      <c r="CN398" s="70">
        <v>396</v>
      </c>
      <c r="CO398" s="70" t="s">
        <v>474</v>
      </c>
      <c r="CP398" s="71">
        <v>0</v>
      </c>
      <c r="CQ398" s="71">
        <v>207.617371217673</v>
      </c>
      <c r="CR398" s="71">
        <v>2777.9078760386601</v>
      </c>
      <c r="CS398" s="71">
        <v>2985.5252472563302</v>
      </c>
      <c r="CU398" s="70">
        <v>396</v>
      </c>
      <c r="CV398" s="70" t="s">
        <v>474</v>
      </c>
      <c r="CW398" s="71">
        <v>142624.26356692499</v>
      </c>
      <c r="CX398" s="71">
        <v>641.02709069918001</v>
      </c>
      <c r="CY398" s="71">
        <v>4611.9667464596396</v>
      </c>
      <c r="CZ398" s="71">
        <v>147877.257404084</v>
      </c>
      <c r="DB398" s="70">
        <v>396</v>
      </c>
      <c r="DC398" s="70" t="s">
        <v>474</v>
      </c>
      <c r="DD398" s="71">
        <v>0</v>
      </c>
      <c r="DE398" s="71">
        <v>3438.0626038006098</v>
      </c>
      <c r="DF398" s="71">
        <v>12694.8636635487</v>
      </c>
      <c r="DG398" s="71">
        <v>16132.926267349299</v>
      </c>
      <c r="DI398" s="70">
        <v>396</v>
      </c>
      <c r="DJ398" s="70" t="s">
        <v>474</v>
      </c>
      <c r="DK398" s="71">
        <v>522955.63307872601</v>
      </c>
      <c r="DL398" s="71">
        <v>2409.57241949527</v>
      </c>
      <c r="DM398" s="71">
        <v>16829.930579824901</v>
      </c>
      <c r="DN398" s="71">
        <v>542195.13607804605</v>
      </c>
      <c r="DP398" s="70">
        <v>396</v>
      </c>
      <c r="DQ398" s="70" t="s">
        <v>474</v>
      </c>
      <c r="DR398" s="71">
        <v>0</v>
      </c>
      <c r="DS398" s="71">
        <v>565.74699666572303</v>
      </c>
      <c r="DT398" s="71">
        <v>7569.6606149358204</v>
      </c>
      <c r="DU398" s="71">
        <v>8135.4076116015503</v>
      </c>
      <c r="DW398" s="70">
        <v>396</v>
      </c>
      <c r="DX398" s="70" t="s">
        <v>474</v>
      </c>
      <c r="DY398" s="71">
        <v>190165.6847559</v>
      </c>
      <c r="DZ398" s="71">
        <v>1161.77656563458</v>
      </c>
      <c r="EA398" s="71">
        <v>13207.9987131583</v>
      </c>
      <c r="EB398" s="71">
        <v>204535.46003469301</v>
      </c>
    </row>
    <row r="399" spans="1:132" x14ac:dyDescent="0.35">
      <c r="A399" s="70">
        <v>397</v>
      </c>
      <c r="B399" s="70" t="s">
        <v>475</v>
      </c>
      <c r="C399" s="71">
        <v>0</v>
      </c>
      <c r="D399" s="71">
        <v>5466.52169747474</v>
      </c>
      <c r="E399" s="71">
        <v>7310.18334045144</v>
      </c>
      <c r="F399" s="71">
        <v>12776.7050379262</v>
      </c>
      <c r="H399" s="70">
        <v>397</v>
      </c>
      <c r="I399" s="70" t="s">
        <v>475</v>
      </c>
      <c r="J399" s="75">
        <v>0</v>
      </c>
      <c r="K399" s="71">
        <v>34855.861114988496</v>
      </c>
      <c r="L399" s="71">
        <v>131463.814516332</v>
      </c>
      <c r="M399" s="71">
        <v>166319.67563132101</v>
      </c>
      <c r="O399" s="70">
        <v>397</v>
      </c>
      <c r="P399" s="70" t="s">
        <v>475</v>
      </c>
      <c r="Q399" s="75">
        <v>0</v>
      </c>
      <c r="R399" s="71">
        <v>11646.2274172092</v>
      </c>
      <c r="S399" s="71">
        <v>245767.896369083</v>
      </c>
      <c r="T399" s="71">
        <v>257414.12378629201</v>
      </c>
      <c r="V399" s="70">
        <v>397</v>
      </c>
      <c r="W399" s="70" t="s">
        <v>475</v>
      </c>
      <c r="X399" s="71">
        <v>0</v>
      </c>
      <c r="Y399" s="71">
        <v>158096.27096925999</v>
      </c>
      <c r="Z399" s="71">
        <v>83837.582226811995</v>
      </c>
      <c r="AA399" s="71">
        <v>241933.85319607201</v>
      </c>
      <c r="AC399" s="70">
        <v>397</v>
      </c>
      <c r="AD399" s="70" t="s">
        <v>475</v>
      </c>
      <c r="AE399" s="71">
        <v>228886.16472908901</v>
      </c>
      <c r="AF399" s="71">
        <v>6840.8451685043801</v>
      </c>
      <c r="AG399" s="71">
        <v>44854.082028404096</v>
      </c>
      <c r="AH399" s="71">
        <v>280581.09192599799</v>
      </c>
      <c r="AJ399" s="70">
        <v>397</v>
      </c>
      <c r="AK399" s="70" t="s">
        <v>475</v>
      </c>
      <c r="AL399" s="71">
        <v>0</v>
      </c>
      <c r="AM399" s="71">
        <v>108.80293105114799</v>
      </c>
      <c r="AN399" s="71">
        <v>803.68464824626403</v>
      </c>
      <c r="AO399" s="71">
        <v>912.48757929741203</v>
      </c>
      <c r="AQ399" s="70">
        <v>397</v>
      </c>
      <c r="AR399" s="70" t="s">
        <v>475</v>
      </c>
      <c r="AS399" s="71">
        <v>65396.047065454099</v>
      </c>
      <c r="AT399" s="71">
        <v>184.21153746286299</v>
      </c>
      <c r="AU399" s="71">
        <v>1313.41901586837</v>
      </c>
      <c r="AV399" s="71">
        <v>66893.677618785296</v>
      </c>
      <c r="AX399" s="70">
        <v>397</v>
      </c>
      <c r="AY399" s="70" t="s">
        <v>475</v>
      </c>
      <c r="AZ399" s="71">
        <v>0</v>
      </c>
      <c r="BA399" s="71">
        <v>108.80293105114799</v>
      </c>
      <c r="BB399" s="71">
        <v>803.68464824626403</v>
      </c>
      <c r="BC399" s="71">
        <v>912.48757929741203</v>
      </c>
      <c r="BE399" s="70">
        <v>397</v>
      </c>
      <c r="BF399" s="70" t="s">
        <v>475</v>
      </c>
      <c r="BG399" s="71">
        <v>65396.047065454099</v>
      </c>
      <c r="BH399" s="71">
        <v>184.21153746286299</v>
      </c>
      <c r="BI399" s="71">
        <v>1313.41901586837</v>
      </c>
      <c r="BJ399" s="71">
        <v>66893.677618785296</v>
      </c>
      <c r="BL399" s="70">
        <v>397</v>
      </c>
      <c r="BM399" s="70" t="s">
        <v>475</v>
      </c>
      <c r="BN399" s="71">
        <v>0</v>
      </c>
      <c r="BO399" s="71">
        <v>221.55760136687999</v>
      </c>
      <c r="BP399" s="71">
        <v>1636.5592470769</v>
      </c>
      <c r="BQ399" s="71">
        <v>1858.1168484437801</v>
      </c>
      <c r="BS399" s="70">
        <v>397</v>
      </c>
      <c r="BT399" s="70" t="s">
        <v>475</v>
      </c>
      <c r="BU399" s="71">
        <v>65396.047065454099</v>
      </c>
      <c r="BV399" s="71">
        <v>392.92556128166598</v>
      </c>
      <c r="BW399" s="71">
        <v>2125.4855538434899</v>
      </c>
      <c r="BX399" s="71">
        <v>67914.458180579299</v>
      </c>
      <c r="BZ399" s="70">
        <v>397</v>
      </c>
      <c r="CA399" s="70" t="s">
        <v>475</v>
      </c>
      <c r="CB399" s="71">
        <v>0</v>
      </c>
      <c r="CC399" s="71">
        <v>1041.9532936641201</v>
      </c>
      <c r="CD399" s="71">
        <v>3272.5730758884301</v>
      </c>
      <c r="CE399" s="71">
        <v>4314.52636955255</v>
      </c>
      <c r="CG399" s="70">
        <v>397</v>
      </c>
      <c r="CH399" s="70" t="s">
        <v>475</v>
      </c>
      <c r="CI399" s="71">
        <v>65396.047065454099</v>
      </c>
      <c r="CJ399" s="71">
        <v>622.50563226627503</v>
      </c>
      <c r="CK399" s="71">
        <v>6742.1501425340402</v>
      </c>
      <c r="CL399" s="71">
        <v>72760.702840254395</v>
      </c>
      <c r="CN399" s="70">
        <v>397</v>
      </c>
      <c r="CO399" s="70" t="s">
        <v>475</v>
      </c>
      <c r="CP399" s="71">
        <v>0</v>
      </c>
      <c r="CQ399" s="71">
        <v>91.773192074047799</v>
      </c>
      <c r="CR399" s="71">
        <v>677.89263467355602</v>
      </c>
      <c r="CS399" s="71">
        <v>769.665826747604</v>
      </c>
      <c r="CU399" s="70">
        <v>397</v>
      </c>
      <c r="CV399" s="70" t="s">
        <v>475</v>
      </c>
      <c r="CW399" s="71">
        <v>32698.023532726998</v>
      </c>
      <c r="CX399" s="71">
        <v>156.32506553906299</v>
      </c>
      <c r="CY399" s="71">
        <v>1125.44284860684</v>
      </c>
      <c r="CZ399" s="71">
        <v>33979.7914468729</v>
      </c>
      <c r="DB399" s="70">
        <v>397</v>
      </c>
      <c r="DC399" s="70" t="s">
        <v>475</v>
      </c>
      <c r="DD399" s="71">
        <v>0</v>
      </c>
      <c r="DE399" s="71">
        <v>3757.7895705451701</v>
      </c>
      <c r="DF399" s="71">
        <v>3098.4928009297</v>
      </c>
      <c r="DG399" s="71">
        <v>6856.2823714748702</v>
      </c>
      <c r="DI399" s="70">
        <v>397</v>
      </c>
      <c r="DJ399" s="70" t="s">
        <v>475</v>
      </c>
      <c r="DK399" s="71">
        <v>163490.117663635</v>
      </c>
      <c r="DL399" s="71">
        <v>581.75451725108303</v>
      </c>
      <c r="DM399" s="71">
        <v>4107.0176215522797</v>
      </c>
      <c r="DN399" s="71">
        <v>168178.889802438</v>
      </c>
      <c r="DP399" s="70">
        <v>397</v>
      </c>
      <c r="DQ399" s="70" t="s">
        <v>475</v>
      </c>
      <c r="DR399" s="71">
        <v>0</v>
      </c>
      <c r="DS399" s="71">
        <v>250.07737785045001</v>
      </c>
      <c r="DT399" s="71">
        <v>1847.2236686124299</v>
      </c>
      <c r="DU399" s="71">
        <v>2097.3010464628801</v>
      </c>
      <c r="DW399" s="70">
        <v>397</v>
      </c>
      <c r="DX399" s="70" t="s">
        <v>475</v>
      </c>
      <c r="DY399" s="71">
        <v>65396.047065454099</v>
      </c>
      <c r="DZ399" s="71">
        <v>309.08541109843202</v>
      </c>
      <c r="EA399" s="71">
        <v>3223.0186622822898</v>
      </c>
      <c r="EB399" s="71">
        <v>68928.151138834801</v>
      </c>
    </row>
    <row r="400" spans="1:132" x14ac:dyDescent="0.35">
      <c r="A400" s="70">
        <v>398</v>
      </c>
      <c r="B400" s="70" t="s">
        <v>476</v>
      </c>
      <c r="C400" s="71">
        <v>0</v>
      </c>
      <c r="D400" s="71">
        <v>12651.060332496099</v>
      </c>
      <c r="E400" s="71">
        <v>6878.0855852164996</v>
      </c>
      <c r="F400" s="71">
        <v>19529.145917712602</v>
      </c>
      <c r="H400" s="70">
        <v>398</v>
      </c>
      <c r="I400" s="70" t="s">
        <v>476</v>
      </c>
      <c r="J400" s="75">
        <v>0</v>
      </c>
      <c r="K400" s="71">
        <v>80657.284366547799</v>
      </c>
      <c r="L400" s="71">
        <v>123682.843045421</v>
      </c>
      <c r="M400" s="71">
        <v>204340.12741196901</v>
      </c>
      <c r="O400" s="70">
        <v>398</v>
      </c>
      <c r="P400" s="70" t="s">
        <v>476</v>
      </c>
      <c r="Q400" s="75">
        <v>0</v>
      </c>
      <c r="R400" s="71">
        <v>25038.997467116598</v>
      </c>
      <c r="S400" s="71">
        <v>231178.61379261399</v>
      </c>
      <c r="T400" s="71">
        <v>256217.61125973001</v>
      </c>
      <c r="V400" s="70">
        <v>398</v>
      </c>
      <c r="W400" s="70" t="s">
        <v>476</v>
      </c>
      <c r="X400" s="71">
        <v>0</v>
      </c>
      <c r="Y400" s="71">
        <v>366273.112499676</v>
      </c>
      <c r="Z400" s="71">
        <v>78880.353320229406</v>
      </c>
      <c r="AA400" s="71">
        <v>445153.46581990499</v>
      </c>
      <c r="AC400" s="70">
        <v>398</v>
      </c>
      <c r="AD400" s="70" t="s">
        <v>476</v>
      </c>
      <c r="AE400" s="71">
        <v>264482.87936851499</v>
      </c>
      <c r="AF400" s="71">
        <v>12785.48351561</v>
      </c>
      <c r="AG400" s="71">
        <v>42189.837154168301</v>
      </c>
      <c r="AH400" s="71">
        <v>319458.20003829303</v>
      </c>
      <c r="AJ400" s="70">
        <v>398</v>
      </c>
      <c r="AK400" s="70" t="s">
        <v>476</v>
      </c>
      <c r="AL400" s="71">
        <v>0</v>
      </c>
      <c r="AM400" s="71">
        <v>251.49519898099101</v>
      </c>
      <c r="AN400" s="71">
        <v>756.07407601166005</v>
      </c>
      <c r="AO400" s="71">
        <v>1007.56927499265</v>
      </c>
      <c r="AQ400" s="70">
        <v>398</v>
      </c>
      <c r="AR400" s="70" t="s">
        <v>476</v>
      </c>
      <c r="AS400" s="71">
        <v>44080.4798947526</v>
      </c>
      <c r="AT400" s="71">
        <v>424.90657650612701</v>
      </c>
      <c r="AU400" s="71">
        <v>1235.6129402471799</v>
      </c>
      <c r="AV400" s="71">
        <v>45740.999411505902</v>
      </c>
      <c r="AX400" s="70">
        <v>398</v>
      </c>
      <c r="AY400" s="70" t="s">
        <v>476</v>
      </c>
      <c r="AZ400" s="71">
        <v>0</v>
      </c>
      <c r="BA400" s="71">
        <v>251.49519898099101</v>
      </c>
      <c r="BB400" s="71">
        <v>756.07407601166005</v>
      </c>
      <c r="BC400" s="71">
        <v>1007.56927499265</v>
      </c>
      <c r="BE400" s="70">
        <v>398</v>
      </c>
      <c r="BF400" s="70" t="s">
        <v>476</v>
      </c>
      <c r="BG400" s="71">
        <v>44080.4798947526</v>
      </c>
      <c r="BH400" s="71">
        <v>424.90657650612701</v>
      </c>
      <c r="BI400" s="71">
        <v>1235.6129402471799</v>
      </c>
      <c r="BJ400" s="71">
        <v>45740.999411505902</v>
      </c>
      <c r="BL400" s="70">
        <v>398</v>
      </c>
      <c r="BM400" s="70" t="s">
        <v>476</v>
      </c>
      <c r="BN400" s="71">
        <v>0</v>
      </c>
      <c r="BO400" s="71">
        <v>512.12474244209898</v>
      </c>
      <c r="BP400" s="71">
        <v>1539.6088792688499</v>
      </c>
      <c r="BQ400" s="71">
        <v>2051.73362171095</v>
      </c>
      <c r="BS400" s="70">
        <v>398</v>
      </c>
      <c r="BT400" s="70" t="s">
        <v>476</v>
      </c>
      <c r="BU400" s="71">
        <v>44080.4798947526</v>
      </c>
      <c r="BV400" s="71">
        <v>907.25157083807699</v>
      </c>
      <c r="BW400" s="71">
        <v>1999.45635215484</v>
      </c>
      <c r="BX400" s="71">
        <v>46987.1878177455</v>
      </c>
      <c r="BZ400" s="70">
        <v>398</v>
      </c>
      <c r="CA400" s="70" t="s">
        <v>476</v>
      </c>
      <c r="CB400" s="71">
        <v>0</v>
      </c>
      <c r="CC400" s="71">
        <v>2411.5679814620898</v>
      </c>
      <c r="CD400" s="71">
        <v>3078.95017147828</v>
      </c>
      <c r="CE400" s="71">
        <v>5490.5181529403799</v>
      </c>
      <c r="CG400" s="70">
        <v>398</v>
      </c>
      <c r="CH400" s="70" t="s">
        <v>476</v>
      </c>
      <c r="CI400" s="71">
        <v>88160.959789505097</v>
      </c>
      <c r="CJ400" s="71">
        <v>1436.2280562640001</v>
      </c>
      <c r="CK400" s="71">
        <v>6341.71621026511</v>
      </c>
      <c r="CL400" s="71">
        <v>95938.904056034196</v>
      </c>
      <c r="CN400" s="70">
        <v>398</v>
      </c>
      <c r="CO400" s="70" t="s">
        <v>476</v>
      </c>
      <c r="CP400" s="71">
        <v>0</v>
      </c>
      <c r="CQ400" s="71">
        <v>212.13139185499799</v>
      </c>
      <c r="CR400" s="71">
        <v>637.73402728836095</v>
      </c>
      <c r="CS400" s="71">
        <v>849.86541914335805</v>
      </c>
      <c r="CU400" s="70">
        <v>398</v>
      </c>
      <c r="CV400" s="70" t="s">
        <v>476</v>
      </c>
      <c r="CW400" s="71">
        <v>44080.4798947526</v>
      </c>
      <c r="CX400" s="71">
        <v>360.65030888765</v>
      </c>
      <c r="CY400" s="71">
        <v>1058.75614419565</v>
      </c>
      <c r="CZ400" s="71">
        <v>45499.886347835898</v>
      </c>
      <c r="DB400" s="70">
        <v>398</v>
      </c>
      <c r="DC400" s="70" t="s">
        <v>476</v>
      </c>
      <c r="DD400" s="71">
        <v>0</v>
      </c>
      <c r="DE400" s="71">
        <v>8703.9673724016193</v>
      </c>
      <c r="DF400" s="71">
        <v>2915.5045293244402</v>
      </c>
      <c r="DG400" s="71">
        <v>11619.4719017261</v>
      </c>
      <c r="DI400" s="70">
        <v>398</v>
      </c>
      <c r="DJ400" s="70" t="s">
        <v>476</v>
      </c>
      <c r="DK400" s="71">
        <v>176321.91957900999</v>
      </c>
      <c r="DL400" s="71">
        <v>1342.0772112163199</v>
      </c>
      <c r="DM400" s="71">
        <v>3863.7274462937498</v>
      </c>
      <c r="DN400" s="71">
        <v>181527.72423652001</v>
      </c>
      <c r="DP400" s="70">
        <v>398</v>
      </c>
      <c r="DQ400" s="70" t="s">
        <v>476</v>
      </c>
      <c r="DR400" s="71">
        <v>0</v>
      </c>
      <c r="DS400" s="71">
        <v>578.047478092088</v>
      </c>
      <c r="DT400" s="71">
        <v>1737.7934634942301</v>
      </c>
      <c r="DU400" s="71">
        <v>2315.8409415863098</v>
      </c>
      <c r="DW400" s="70">
        <v>398</v>
      </c>
      <c r="DX400" s="70" t="s">
        <v>476</v>
      </c>
      <c r="DY400" s="71">
        <v>44080.4798947526</v>
      </c>
      <c r="DZ400" s="71">
        <v>707.33338781038594</v>
      </c>
      <c r="EA400" s="71">
        <v>3031.9573615081099</v>
      </c>
      <c r="EB400" s="71">
        <v>47819.770644071097</v>
      </c>
    </row>
    <row r="401" spans="1:132" x14ac:dyDescent="0.35">
      <c r="A401" s="70">
        <v>399</v>
      </c>
      <c r="B401" s="70" t="s">
        <v>477</v>
      </c>
      <c r="C401" s="71">
        <v>0</v>
      </c>
      <c r="D401" s="71">
        <v>15366.567549032899</v>
      </c>
      <c r="E401" s="71">
        <v>19018.841983873899</v>
      </c>
      <c r="F401" s="71">
        <v>34385.4095329068</v>
      </c>
      <c r="H401" s="70">
        <v>399</v>
      </c>
      <c r="I401" s="70" t="s">
        <v>477</v>
      </c>
      <c r="J401" s="75">
        <v>0</v>
      </c>
      <c r="K401" s="71">
        <v>98102.937338023607</v>
      </c>
      <c r="L401" s="71">
        <v>342026.54881691898</v>
      </c>
      <c r="M401" s="71">
        <v>440129.48615494301</v>
      </c>
      <c r="O401" s="70">
        <v>399</v>
      </c>
      <c r="P401" s="70" t="s">
        <v>477</v>
      </c>
      <c r="Q401" s="75">
        <v>0</v>
      </c>
      <c r="R401" s="71">
        <v>32671.3883369701</v>
      </c>
      <c r="S401" s="71">
        <v>639401.70701998298</v>
      </c>
      <c r="T401" s="71">
        <v>672073.09535695298</v>
      </c>
      <c r="V401" s="70">
        <v>399</v>
      </c>
      <c r="W401" s="70" t="s">
        <v>477</v>
      </c>
      <c r="X401" s="71">
        <v>0</v>
      </c>
      <c r="Y401" s="71">
        <v>444431.05528633099</v>
      </c>
      <c r="Z401" s="71">
        <v>218119.24300402301</v>
      </c>
      <c r="AA401" s="71">
        <v>662550.29829035397</v>
      </c>
      <c r="AC401" s="70">
        <v>399</v>
      </c>
      <c r="AD401" s="70" t="s">
        <v>477</v>
      </c>
      <c r="AE401" s="71">
        <v>478736.39485480299</v>
      </c>
      <c r="AF401" s="71">
        <v>18316.995193832201</v>
      </c>
      <c r="AG401" s="71">
        <v>116694.286462752</v>
      </c>
      <c r="AH401" s="71">
        <v>613747.67651138699</v>
      </c>
      <c r="AJ401" s="70">
        <v>399</v>
      </c>
      <c r="AK401" s="70" t="s">
        <v>477</v>
      </c>
      <c r="AL401" s="71">
        <v>0</v>
      </c>
      <c r="AM401" s="71">
        <v>306.36674852864701</v>
      </c>
      <c r="AN401" s="71">
        <v>2090.9216320908599</v>
      </c>
      <c r="AO401" s="71">
        <v>2397.28838061951</v>
      </c>
      <c r="AQ401" s="70">
        <v>399</v>
      </c>
      <c r="AR401" s="70" t="s">
        <v>477</v>
      </c>
      <c r="AS401" s="71">
        <v>110477.62958187801</v>
      </c>
      <c r="AT401" s="71">
        <v>518.69518527333298</v>
      </c>
      <c r="AU401" s="71">
        <v>3417.0820878374202</v>
      </c>
      <c r="AV401" s="71">
        <v>114413.40685498901</v>
      </c>
      <c r="AX401" s="70">
        <v>399</v>
      </c>
      <c r="AY401" s="70" t="s">
        <v>477</v>
      </c>
      <c r="AZ401" s="71">
        <v>0</v>
      </c>
      <c r="BA401" s="71">
        <v>306.36674852864701</v>
      </c>
      <c r="BB401" s="71">
        <v>2090.9216320908599</v>
      </c>
      <c r="BC401" s="71">
        <v>2397.28838061951</v>
      </c>
      <c r="BE401" s="70">
        <v>399</v>
      </c>
      <c r="BF401" s="70" t="s">
        <v>477</v>
      </c>
      <c r="BG401" s="71">
        <v>110477.62958187801</v>
      </c>
      <c r="BH401" s="71">
        <v>518.69518527333298</v>
      </c>
      <c r="BI401" s="71">
        <v>3417.0820878374202</v>
      </c>
      <c r="BJ401" s="71">
        <v>114413.40685498901</v>
      </c>
      <c r="BL401" s="70">
        <v>399</v>
      </c>
      <c r="BM401" s="70" t="s">
        <v>477</v>
      </c>
      <c r="BN401" s="71">
        <v>0</v>
      </c>
      <c r="BO401" s="71">
        <v>623.860784694009</v>
      </c>
      <c r="BP401" s="71">
        <v>4257.78586088271</v>
      </c>
      <c r="BQ401" s="71">
        <v>4881.6466455767204</v>
      </c>
      <c r="BS401" s="70">
        <v>399</v>
      </c>
      <c r="BT401" s="70" t="s">
        <v>477</v>
      </c>
      <c r="BU401" s="71">
        <v>147303.50610917</v>
      </c>
      <c r="BV401" s="71">
        <v>1105.99990975637</v>
      </c>
      <c r="BW401" s="71">
        <v>5529.7909539685097</v>
      </c>
      <c r="BX401" s="71">
        <v>153939.29697289501</v>
      </c>
      <c r="BZ401" s="70">
        <v>399</v>
      </c>
      <c r="CA401" s="70" t="s">
        <v>477</v>
      </c>
      <c r="CB401" s="71">
        <v>0</v>
      </c>
      <c r="CC401" s="71">
        <v>2932.3812699218402</v>
      </c>
      <c r="CD401" s="71">
        <v>8514.1943551685199</v>
      </c>
      <c r="CE401" s="71">
        <v>11446.5756250904</v>
      </c>
      <c r="CG401" s="70">
        <v>399</v>
      </c>
      <c r="CH401" s="70" t="s">
        <v>477</v>
      </c>
      <c r="CI401" s="71">
        <v>147303.50610917</v>
      </c>
      <c r="CJ401" s="71">
        <v>1752.6691985361599</v>
      </c>
      <c r="CK401" s="71">
        <v>17540.670615418399</v>
      </c>
      <c r="CL401" s="71">
        <v>166596.84592312499</v>
      </c>
      <c r="CN401" s="70">
        <v>399</v>
      </c>
      <c r="CO401" s="70" t="s">
        <v>477</v>
      </c>
      <c r="CP401" s="71">
        <v>0</v>
      </c>
      <c r="CQ401" s="71">
        <v>258.41449477683398</v>
      </c>
      <c r="CR401" s="71">
        <v>1763.6524191011799</v>
      </c>
      <c r="CS401" s="71">
        <v>2022.0669138780199</v>
      </c>
      <c r="CU401" s="70">
        <v>399</v>
      </c>
      <c r="CV401" s="70" t="s">
        <v>477</v>
      </c>
      <c r="CW401" s="71">
        <v>110477.62958187801</v>
      </c>
      <c r="CX401" s="71">
        <v>440.13940262663999</v>
      </c>
      <c r="CY401" s="71">
        <v>2928.0274928714398</v>
      </c>
      <c r="CZ401" s="71">
        <v>113845.796477376</v>
      </c>
      <c r="DB401" s="70">
        <v>399</v>
      </c>
      <c r="DC401" s="70" t="s">
        <v>477</v>
      </c>
      <c r="DD401" s="71">
        <v>0</v>
      </c>
      <c r="DE401" s="71">
        <v>10562.9674756841</v>
      </c>
      <c r="DF401" s="71">
        <v>8061.3496663422702</v>
      </c>
      <c r="DG401" s="71">
        <v>18624.317142026299</v>
      </c>
      <c r="DI401" s="70">
        <v>399</v>
      </c>
      <c r="DJ401" s="70" t="s">
        <v>477</v>
      </c>
      <c r="DK401" s="71">
        <v>331432.88874563301</v>
      </c>
      <c r="DL401" s="71">
        <v>1637.98157211032</v>
      </c>
      <c r="DM401" s="71">
        <v>10685.1033085007</v>
      </c>
      <c r="DN401" s="71">
        <v>343755.973626244</v>
      </c>
      <c r="DP401" s="70">
        <v>399</v>
      </c>
      <c r="DQ401" s="70" t="s">
        <v>477</v>
      </c>
      <c r="DR401" s="71">
        <v>0</v>
      </c>
      <c r="DS401" s="71">
        <v>704.166628531318</v>
      </c>
      <c r="DT401" s="71">
        <v>4805.8650074257303</v>
      </c>
      <c r="DU401" s="71">
        <v>5510.0316359570497</v>
      </c>
      <c r="DW401" s="70">
        <v>399</v>
      </c>
      <c r="DX401" s="70" t="s">
        <v>477</v>
      </c>
      <c r="DY401" s="71">
        <v>147303.50610917</v>
      </c>
      <c r="DZ401" s="71">
        <v>874.987280169217</v>
      </c>
      <c r="EA401" s="71">
        <v>8385.2067414617704</v>
      </c>
      <c r="EB401" s="71">
        <v>156563.70013080101</v>
      </c>
    </row>
    <row r="402" spans="1:132" x14ac:dyDescent="0.35">
      <c r="A402" s="70">
        <v>400</v>
      </c>
      <c r="B402" s="70" t="s">
        <v>478</v>
      </c>
      <c r="C402" s="71">
        <v>0</v>
      </c>
      <c r="D402" s="71">
        <v>259.19186857082298</v>
      </c>
      <c r="E402" s="71">
        <v>25578.098679780898</v>
      </c>
      <c r="F402" s="71">
        <v>25837.290548351801</v>
      </c>
      <c r="H402" s="70">
        <v>400</v>
      </c>
      <c r="I402" s="70" t="s">
        <v>478</v>
      </c>
      <c r="J402" s="75">
        <v>0</v>
      </c>
      <c r="K402" s="71">
        <v>2022.5995431070801</v>
      </c>
      <c r="L402" s="71">
        <v>460010.97299654299</v>
      </c>
      <c r="M402" s="71">
        <v>462033.57253965002</v>
      </c>
      <c r="O402" s="70">
        <v>400</v>
      </c>
      <c r="P402" s="70" t="s">
        <v>478</v>
      </c>
      <c r="Q402" s="75">
        <v>0</v>
      </c>
      <c r="R402" s="71">
        <v>3862.0111760957502</v>
      </c>
      <c r="S402" s="71">
        <v>860074.89528097794</v>
      </c>
      <c r="T402" s="71">
        <v>863936.90645707306</v>
      </c>
      <c r="V402" s="70">
        <v>400</v>
      </c>
      <c r="W402" s="70" t="s">
        <v>478</v>
      </c>
      <c r="X402" s="71">
        <v>0</v>
      </c>
      <c r="Y402" s="71">
        <v>7476.4990903159396</v>
      </c>
      <c r="Z402" s="71">
        <v>293348.81680599402</v>
      </c>
      <c r="AA402" s="71">
        <v>300825.31589631003</v>
      </c>
      <c r="AC402" s="70">
        <v>400</v>
      </c>
      <c r="AD402" s="70" t="s">
        <v>478</v>
      </c>
      <c r="AE402" s="71">
        <v>371072.02252074901</v>
      </c>
      <c r="AF402" s="71">
        <v>2511.2787287831702</v>
      </c>
      <c r="AG402" s="71">
        <v>156972.369795454</v>
      </c>
      <c r="AH402" s="71">
        <v>530555.671044986</v>
      </c>
      <c r="AJ402" s="70">
        <v>400</v>
      </c>
      <c r="AK402" s="70" t="s">
        <v>478</v>
      </c>
      <c r="AL402" s="71">
        <v>0</v>
      </c>
      <c r="AM402" s="71">
        <v>8.0239378065928193</v>
      </c>
      <c r="AN402" s="71">
        <v>2812.30609829697</v>
      </c>
      <c r="AO402" s="71">
        <v>2820.3300361035599</v>
      </c>
      <c r="AQ402" s="70">
        <v>400</v>
      </c>
      <c r="AR402" s="70" t="s">
        <v>478</v>
      </c>
      <c r="AS402" s="71">
        <v>74214.404504149803</v>
      </c>
      <c r="AT402" s="71">
        <v>52.117452213970502</v>
      </c>
      <c r="AU402" s="71">
        <v>4595.9990203583202</v>
      </c>
      <c r="AV402" s="71">
        <v>78862.520976722095</v>
      </c>
      <c r="AX402" s="70">
        <v>400</v>
      </c>
      <c r="AY402" s="70" t="s">
        <v>478</v>
      </c>
      <c r="AZ402" s="71">
        <v>0</v>
      </c>
      <c r="BA402" s="71">
        <v>8.0239378065928193</v>
      </c>
      <c r="BB402" s="71">
        <v>2812.30609829697</v>
      </c>
      <c r="BC402" s="71">
        <v>2820.3300361035599</v>
      </c>
      <c r="BE402" s="70">
        <v>400</v>
      </c>
      <c r="BF402" s="70" t="s">
        <v>478</v>
      </c>
      <c r="BG402" s="71">
        <v>74214.404504149803</v>
      </c>
      <c r="BH402" s="71">
        <v>52.117452213970502</v>
      </c>
      <c r="BI402" s="71">
        <v>4595.9990203583202</v>
      </c>
      <c r="BJ402" s="71">
        <v>78862.520976722095</v>
      </c>
      <c r="BL402" s="70">
        <v>400</v>
      </c>
      <c r="BM402" s="70" t="s">
        <v>478</v>
      </c>
      <c r="BN402" s="71">
        <v>0</v>
      </c>
      <c r="BO402" s="71">
        <v>16.339306273927601</v>
      </c>
      <c r="BP402" s="71">
        <v>5726.7555885531501</v>
      </c>
      <c r="BQ402" s="71">
        <v>5743.0948948270798</v>
      </c>
      <c r="BS402" s="70">
        <v>400</v>
      </c>
      <c r="BT402" s="70" t="s">
        <v>478</v>
      </c>
      <c r="BU402" s="71">
        <v>98952.539338866394</v>
      </c>
      <c r="BV402" s="71">
        <v>90.973514694657496</v>
      </c>
      <c r="BW402" s="71">
        <v>7437.8983488808299</v>
      </c>
      <c r="BX402" s="71">
        <v>106481.411202442</v>
      </c>
      <c r="BZ402" s="70">
        <v>400</v>
      </c>
      <c r="CA402" s="70" t="s">
        <v>478</v>
      </c>
      <c r="CB402" s="71">
        <v>0</v>
      </c>
      <c r="CC402" s="71">
        <v>57.603661491756199</v>
      </c>
      <c r="CD402" s="71">
        <v>11451.046480172699</v>
      </c>
      <c r="CE402" s="71">
        <v>11508.650141664501</v>
      </c>
      <c r="CG402" s="70">
        <v>400</v>
      </c>
      <c r="CH402" s="70" t="s">
        <v>478</v>
      </c>
      <c r="CI402" s="71">
        <v>98952.539338866394</v>
      </c>
      <c r="CJ402" s="71">
        <v>146.32570239945699</v>
      </c>
      <c r="CK402" s="71">
        <v>23594.8996620117</v>
      </c>
      <c r="CL402" s="71">
        <v>122693.76470327799</v>
      </c>
      <c r="CN402" s="70">
        <v>400</v>
      </c>
      <c r="CO402" s="70" t="s">
        <v>478</v>
      </c>
      <c r="CP402" s="71">
        <v>0</v>
      </c>
      <c r="CQ402" s="71">
        <v>6.7680381254479798</v>
      </c>
      <c r="CR402" s="71">
        <v>2372.1264237697201</v>
      </c>
      <c r="CS402" s="71">
        <v>2378.89446189517</v>
      </c>
      <c r="CU402" s="70">
        <v>400</v>
      </c>
      <c r="CV402" s="70" t="s">
        <v>478</v>
      </c>
      <c r="CW402" s="71">
        <v>74214.404504149803</v>
      </c>
      <c r="CX402" s="71">
        <v>42.861750479624</v>
      </c>
      <c r="CY402" s="71">
        <v>3938.2576324321499</v>
      </c>
      <c r="CZ402" s="71">
        <v>78195.523887061601</v>
      </c>
      <c r="DB402" s="70">
        <v>400</v>
      </c>
      <c r="DC402" s="70" t="s">
        <v>478</v>
      </c>
      <c r="DD402" s="71">
        <v>0</v>
      </c>
      <c r="DE402" s="71">
        <v>370.52404678855902</v>
      </c>
      <c r="DF402" s="71">
        <v>10841.163860367</v>
      </c>
      <c r="DG402" s="71">
        <v>11211.687907155499</v>
      </c>
      <c r="DI402" s="70">
        <v>400</v>
      </c>
      <c r="DJ402" s="70" t="s">
        <v>478</v>
      </c>
      <c r="DK402" s="71">
        <v>247381.348347166</v>
      </c>
      <c r="DL402" s="71">
        <v>161.723156059291</v>
      </c>
      <c r="DM402" s="71">
        <v>14371.5207363031</v>
      </c>
      <c r="DN402" s="71">
        <v>261914.59223952799</v>
      </c>
      <c r="DP402" s="70">
        <v>400</v>
      </c>
      <c r="DQ402" s="70" t="s">
        <v>478</v>
      </c>
      <c r="DR402" s="71">
        <v>0</v>
      </c>
      <c r="DS402" s="71">
        <v>18.4425668253783</v>
      </c>
      <c r="DT402" s="71">
        <v>6463.92636650862</v>
      </c>
      <c r="DU402" s="71">
        <v>6482.3689333339998</v>
      </c>
      <c r="DW402" s="70">
        <v>400</v>
      </c>
      <c r="DX402" s="70" t="s">
        <v>478</v>
      </c>
      <c r="DY402" s="71">
        <v>98952.539338866394</v>
      </c>
      <c r="DZ402" s="71">
        <v>90.836534280764894</v>
      </c>
      <c r="EA402" s="71">
        <v>11278.4896176209</v>
      </c>
      <c r="EB402" s="71">
        <v>110321.865490768</v>
      </c>
    </row>
    <row r="403" spans="1:132" x14ac:dyDescent="0.35">
      <c r="A403" s="70">
        <v>401</v>
      </c>
      <c r="B403" s="70" t="s">
        <v>479</v>
      </c>
      <c r="C403" s="71">
        <v>0</v>
      </c>
      <c r="D403" s="71">
        <v>17234.752668462999</v>
      </c>
      <c r="E403" s="71">
        <v>18747.8460239468</v>
      </c>
      <c r="F403" s="71">
        <v>35982.598692409898</v>
      </c>
      <c r="H403" s="70">
        <v>401</v>
      </c>
      <c r="I403" s="70" t="s">
        <v>479</v>
      </c>
      <c r="J403" s="75">
        <v>0</v>
      </c>
      <c r="K403" s="71">
        <v>109864.866720244</v>
      </c>
      <c r="L403" s="71">
        <v>337150.00671092299</v>
      </c>
      <c r="M403" s="71">
        <v>447014.87343116599</v>
      </c>
      <c r="O403" s="70">
        <v>401</v>
      </c>
      <c r="P403" s="70" t="s">
        <v>479</v>
      </c>
      <c r="Q403" s="75">
        <v>0</v>
      </c>
      <c r="R403" s="71">
        <v>34159.501744874797</v>
      </c>
      <c r="S403" s="71">
        <v>630272.41556958901</v>
      </c>
      <c r="T403" s="71">
        <v>664431.91731446399</v>
      </c>
      <c r="V403" s="70">
        <v>401</v>
      </c>
      <c r="W403" s="70" t="s">
        <v>479</v>
      </c>
      <c r="X403" s="71">
        <v>0</v>
      </c>
      <c r="Y403" s="71">
        <v>498982.36646322598</v>
      </c>
      <c r="Z403" s="71">
        <v>215010.802897204</v>
      </c>
      <c r="AA403" s="71">
        <v>713993.16936043103</v>
      </c>
      <c r="AC403" s="70">
        <v>401</v>
      </c>
      <c r="AD403" s="70" t="s">
        <v>479</v>
      </c>
      <c r="AE403" s="71">
        <v>532689.39574744506</v>
      </c>
      <c r="AF403" s="71">
        <v>17398.886002155799</v>
      </c>
      <c r="AG403" s="71">
        <v>115027.658654844</v>
      </c>
      <c r="AH403" s="71">
        <v>665115.94040444505</v>
      </c>
      <c r="AJ403" s="70">
        <v>401</v>
      </c>
      <c r="AK403" s="70" t="s">
        <v>479</v>
      </c>
      <c r="AL403" s="71">
        <v>0</v>
      </c>
      <c r="AM403" s="71">
        <v>342.54817551084102</v>
      </c>
      <c r="AN403" s="71">
        <v>2061.0969442507699</v>
      </c>
      <c r="AO403" s="71">
        <v>2403.6451197616102</v>
      </c>
      <c r="AQ403" s="70">
        <v>401</v>
      </c>
      <c r="AR403" s="70" t="s">
        <v>479</v>
      </c>
      <c r="AS403" s="71">
        <v>133172.348936861</v>
      </c>
      <c r="AT403" s="71">
        <v>578.84085958886305</v>
      </c>
      <c r="AU403" s="71">
        <v>3368.34158798512</v>
      </c>
      <c r="AV403" s="71">
        <v>137119.53138443499</v>
      </c>
      <c r="AX403" s="70">
        <v>401</v>
      </c>
      <c r="AY403" s="70" t="s">
        <v>479</v>
      </c>
      <c r="AZ403" s="71">
        <v>0</v>
      </c>
      <c r="BA403" s="71">
        <v>342.54817551084102</v>
      </c>
      <c r="BB403" s="71">
        <v>2061.0969442507699</v>
      </c>
      <c r="BC403" s="71">
        <v>2403.6451197616102</v>
      </c>
      <c r="BE403" s="70">
        <v>401</v>
      </c>
      <c r="BF403" s="70" t="s">
        <v>479</v>
      </c>
      <c r="BG403" s="71">
        <v>133172.348936861</v>
      </c>
      <c r="BH403" s="71">
        <v>578.84085958886305</v>
      </c>
      <c r="BI403" s="71">
        <v>3368.34158798512</v>
      </c>
      <c r="BJ403" s="71">
        <v>137119.53138443499</v>
      </c>
      <c r="BL403" s="70">
        <v>401</v>
      </c>
      <c r="BM403" s="70" t="s">
        <v>479</v>
      </c>
      <c r="BN403" s="71">
        <v>0</v>
      </c>
      <c r="BO403" s="71">
        <v>697.53775367600599</v>
      </c>
      <c r="BP403" s="71">
        <v>4197.0532479325902</v>
      </c>
      <c r="BQ403" s="71">
        <v>4894.5910016086</v>
      </c>
      <c r="BS403" s="70">
        <v>401</v>
      </c>
      <c r="BT403" s="70" t="s">
        <v>479</v>
      </c>
      <c r="BU403" s="71">
        <v>133172.348936861</v>
      </c>
      <c r="BV403" s="71">
        <v>1235.9543781602899</v>
      </c>
      <c r="BW403" s="71">
        <v>5450.8803425655697</v>
      </c>
      <c r="BX403" s="71">
        <v>139859.18365758701</v>
      </c>
      <c r="BZ403" s="70">
        <v>401</v>
      </c>
      <c r="CA403" s="70" t="s">
        <v>479</v>
      </c>
      <c r="CB403" s="71">
        <v>0</v>
      </c>
      <c r="CC403" s="71">
        <v>3284.8746620393199</v>
      </c>
      <c r="CD403" s="71">
        <v>8392.8221157600492</v>
      </c>
      <c r="CE403" s="71">
        <v>11677.6967777994</v>
      </c>
      <c r="CG403" s="70">
        <v>401</v>
      </c>
      <c r="CH403" s="70" t="s">
        <v>479</v>
      </c>
      <c r="CI403" s="71">
        <v>177563.131915815</v>
      </c>
      <c r="CJ403" s="71">
        <v>1956.5419192331401</v>
      </c>
      <c r="CK403" s="71">
        <v>17290.165695006701</v>
      </c>
      <c r="CL403" s="71">
        <v>196809.839530055</v>
      </c>
      <c r="CN403" s="70">
        <v>401</v>
      </c>
      <c r="CO403" s="70" t="s">
        <v>479</v>
      </c>
      <c r="CP403" s="71">
        <v>0</v>
      </c>
      <c r="CQ403" s="71">
        <v>288.932836662211</v>
      </c>
      <c r="CR403" s="71">
        <v>1738.4958651439099</v>
      </c>
      <c r="CS403" s="71">
        <v>2027.42870180612</v>
      </c>
      <c r="CU403" s="70">
        <v>401</v>
      </c>
      <c r="CV403" s="70" t="s">
        <v>479</v>
      </c>
      <c r="CW403" s="71">
        <v>88781.5659579075</v>
      </c>
      <c r="CX403" s="71">
        <v>491.30768943755101</v>
      </c>
      <c r="CY403" s="71">
        <v>2886.2579161497301</v>
      </c>
      <c r="CZ403" s="71">
        <v>92159.131563494797</v>
      </c>
      <c r="DB403" s="70">
        <v>401</v>
      </c>
      <c r="DC403" s="70" t="s">
        <v>479</v>
      </c>
      <c r="DD403" s="71">
        <v>0</v>
      </c>
      <c r="DE403" s="71">
        <v>11857.7629549904</v>
      </c>
      <c r="DF403" s="71">
        <v>7946.5329577712901</v>
      </c>
      <c r="DG403" s="71">
        <v>19804.2959127617</v>
      </c>
      <c r="DI403" s="70">
        <v>401</v>
      </c>
      <c r="DJ403" s="70" t="s">
        <v>479</v>
      </c>
      <c r="DK403" s="71">
        <v>355126.26383163</v>
      </c>
      <c r="DL403" s="71">
        <v>1828.2873790251001</v>
      </c>
      <c r="DM403" s="71">
        <v>10532.6954110019</v>
      </c>
      <c r="DN403" s="71">
        <v>367487.24662165699</v>
      </c>
      <c r="DP403" s="70">
        <v>401</v>
      </c>
      <c r="DQ403" s="70" t="s">
        <v>479</v>
      </c>
      <c r="DR403" s="71">
        <v>0</v>
      </c>
      <c r="DS403" s="71">
        <v>787.32759027361794</v>
      </c>
      <c r="DT403" s="71">
        <v>4737.3146507560796</v>
      </c>
      <c r="DU403" s="71">
        <v>5524.6422410297</v>
      </c>
      <c r="DW403" s="70">
        <v>401</v>
      </c>
      <c r="DX403" s="70" t="s">
        <v>479</v>
      </c>
      <c r="DY403" s="71">
        <v>133172.348936861</v>
      </c>
      <c r="DZ403" s="71">
        <v>964.90328439812799</v>
      </c>
      <c r="EA403" s="71">
        <v>8265.5626442290504</v>
      </c>
      <c r="EB403" s="71">
        <v>142402.81486548801</v>
      </c>
    </row>
    <row r="404" spans="1:132" x14ac:dyDescent="0.35">
      <c r="A404" s="70">
        <v>402</v>
      </c>
      <c r="B404" s="70" t="s">
        <v>480</v>
      </c>
      <c r="C404" s="71">
        <v>0</v>
      </c>
      <c r="D404" s="71">
        <v>7297.4641314168102</v>
      </c>
      <c r="E404" s="71">
        <v>9825.6242407191203</v>
      </c>
      <c r="F404" s="71">
        <v>17123.088372135899</v>
      </c>
      <c r="H404" s="70">
        <v>402</v>
      </c>
      <c r="I404" s="70" t="s">
        <v>480</v>
      </c>
      <c r="J404" s="75">
        <v>0</v>
      </c>
      <c r="K404" s="71">
        <v>46516.328353005199</v>
      </c>
      <c r="L404" s="71">
        <v>176700.58721834901</v>
      </c>
      <c r="M404" s="71">
        <v>223216.91557135401</v>
      </c>
      <c r="O404" s="70">
        <v>402</v>
      </c>
      <c r="P404" s="70" t="s">
        <v>480</v>
      </c>
      <c r="Q404" s="75">
        <v>0</v>
      </c>
      <c r="R404" s="71">
        <v>15811.956393103599</v>
      </c>
      <c r="S404" s="71">
        <v>330336.56567335501</v>
      </c>
      <c r="T404" s="71">
        <v>346148.522066459</v>
      </c>
      <c r="V404" s="70">
        <v>402</v>
      </c>
      <c r="W404" s="70" t="s">
        <v>480</v>
      </c>
      <c r="X404" s="71">
        <v>0</v>
      </c>
      <c r="Y404" s="71">
        <v>211064.34052452599</v>
      </c>
      <c r="Z404" s="71">
        <v>112686.16453139699</v>
      </c>
      <c r="AA404" s="71">
        <v>323750.50505592301</v>
      </c>
      <c r="AC404" s="70">
        <v>402</v>
      </c>
      <c r="AD404" s="70" t="s">
        <v>480</v>
      </c>
      <c r="AE404" s="71">
        <v>349455.86059557402</v>
      </c>
      <c r="AF404" s="71">
        <v>8580.4565554068504</v>
      </c>
      <c r="AG404" s="71">
        <v>60288.352395918999</v>
      </c>
      <c r="AH404" s="71">
        <v>418324.66954690003</v>
      </c>
      <c r="AJ404" s="70">
        <v>402</v>
      </c>
      <c r="AK404" s="70" t="s">
        <v>480</v>
      </c>
      <c r="AL404" s="71">
        <v>0</v>
      </c>
      <c r="AM404" s="71">
        <v>145.15386581718701</v>
      </c>
      <c r="AN404" s="71">
        <v>1080.2327875204501</v>
      </c>
      <c r="AO404" s="71">
        <v>1225.3866533376399</v>
      </c>
      <c r="AQ404" s="70">
        <v>402</v>
      </c>
      <c r="AR404" s="70" t="s">
        <v>480</v>
      </c>
      <c r="AS404" s="71">
        <v>69891.172119114693</v>
      </c>
      <c r="AT404" s="71">
        <v>246.50668478207999</v>
      </c>
      <c r="AU404" s="71">
        <v>1765.36691707502</v>
      </c>
      <c r="AV404" s="71">
        <v>71903.045720971801</v>
      </c>
      <c r="AX404" s="70">
        <v>402</v>
      </c>
      <c r="AY404" s="70" t="s">
        <v>480</v>
      </c>
      <c r="AZ404" s="71">
        <v>0</v>
      </c>
      <c r="BA404" s="71">
        <v>145.15386581718701</v>
      </c>
      <c r="BB404" s="71">
        <v>1080.2327875204501</v>
      </c>
      <c r="BC404" s="71">
        <v>1225.3866533376399</v>
      </c>
      <c r="BE404" s="70">
        <v>402</v>
      </c>
      <c r="BF404" s="70" t="s">
        <v>480</v>
      </c>
      <c r="BG404" s="71">
        <v>69891.172119114693</v>
      </c>
      <c r="BH404" s="71">
        <v>246.50668478207999</v>
      </c>
      <c r="BI404" s="71">
        <v>1765.36691707502</v>
      </c>
      <c r="BJ404" s="71">
        <v>71903.045720971801</v>
      </c>
      <c r="BL404" s="70">
        <v>402</v>
      </c>
      <c r="BM404" s="70" t="s">
        <v>480</v>
      </c>
      <c r="BN404" s="71">
        <v>0</v>
      </c>
      <c r="BO404" s="71">
        <v>295.57974246546399</v>
      </c>
      <c r="BP404" s="71">
        <v>2199.6997967672301</v>
      </c>
      <c r="BQ404" s="71">
        <v>2495.2795392326998</v>
      </c>
      <c r="BS404" s="70">
        <v>402</v>
      </c>
      <c r="BT404" s="70" t="s">
        <v>480</v>
      </c>
      <c r="BU404" s="71">
        <v>69891.172119114693</v>
      </c>
      <c r="BV404" s="71">
        <v>525.60329374567505</v>
      </c>
      <c r="BW404" s="71">
        <v>2856.8652588085101</v>
      </c>
      <c r="BX404" s="71">
        <v>73273.640671668894</v>
      </c>
      <c r="BZ404" s="70">
        <v>402</v>
      </c>
      <c r="CA404" s="70" t="s">
        <v>480</v>
      </c>
      <c r="CB404" s="71">
        <v>0</v>
      </c>
      <c r="CC404" s="71">
        <v>1390.60109855634</v>
      </c>
      <c r="CD404" s="71">
        <v>4398.6676530605</v>
      </c>
      <c r="CE404" s="71">
        <v>5789.2687516168298</v>
      </c>
      <c r="CG404" s="70">
        <v>402</v>
      </c>
      <c r="CH404" s="70" t="s">
        <v>480</v>
      </c>
      <c r="CI404" s="71">
        <v>93188.229492152997</v>
      </c>
      <c r="CJ404" s="71">
        <v>832.91713113435799</v>
      </c>
      <c r="CK404" s="71">
        <v>9062.1212842404202</v>
      </c>
      <c r="CL404" s="71">
        <v>103083.267907528</v>
      </c>
      <c r="CN404" s="70">
        <v>402</v>
      </c>
      <c r="CO404" s="70" t="s">
        <v>480</v>
      </c>
      <c r="CP404" s="71">
        <v>0</v>
      </c>
      <c r="CQ404" s="71">
        <v>122.434510534178</v>
      </c>
      <c r="CR404" s="71">
        <v>911.15570266387999</v>
      </c>
      <c r="CS404" s="71">
        <v>1033.5902131980599</v>
      </c>
      <c r="CU404" s="70">
        <v>402</v>
      </c>
      <c r="CV404" s="70" t="s">
        <v>480</v>
      </c>
      <c r="CW404" s="71">
        <v>69891.172119114693</v>
      </c>
      <c r="CX404" s="71">
        <v>209.168636195396</v>
      </c>
      <c r="CY404" s="71">
        <v>1512.70801449545</v>
      </c>
      <c r="CZ404" s="71">
        <v>71613.048769805493</v>
      </c>
      <c r="DB404" s="70">
        <v>402</v>
      </c>
      <c r="DC404" s="70" t="s">
        <v>480</v>
      </c>
      <c r="DD404" s="71">
        <v>0</v>
      </c>
      <c r="DE404" s="71">
        <v>5017.2124733987603</v>
      </c>
      <c r="DF404" s="71">
        <v>4164.6878178851603</v>
      </c>
      <c r="DG404" s="71">
        <v>9181.9002912839296</v>
      </c>
      <c r="DI404" s="70">
        <v>402</v>
      </c>
      <c r="DJ404" s="70" t="s">
        <v>480</v>
      </c>
      <c r="DK404" s="71">
        <v>232970.57373038199</v>
      </c>
      <c r="DL404" s="71">
        <v>778.42969675808899</v>
      </c>
      <c r="DM404" s="71">
        <v>5520.2437239260398</v>
      </c>
      <c r="DN404" s="71">
        <v>239269.247151066</v>
      </c>
      <c r="DP404" s="70">
        <v>402</v>
      </c>
      <c r="DQ404" s="70" t="s">
        <v>480</v>
      </c>
      <c r="DR404" s="71">
        <v>0</v>
      </c>
      <c r="DS404" s="71">
        <v>333.62794363833598</v>
      </c>
      <c r="DT404" s="71">
        <v>2482.8539117590799</v>
      </c>
      <c r="DU404" s="71">
        <v>2816.4818553974201</v>
      </c>
      <c r="DW404" s="70">
        <v>402</v>
      </c>
      <c r="DX404" s="70" t="s">
        <v>480</v>
      </c>
      <c r="DY404" s="71">
        <v>116485.286865191</v>
      </c>
      <c r="DZ404" s="71">
        <v>422.829583646836</v>
      </c>
      <c r="EA404" s="71">
        <v>4332.0597885753295</v>
      </c>
      <c r="EB404" s="71">
        <v>121240.176237413</v>
      </c>
    </row>
    <row r="405" spans="1:132" x14ac:dyDescent="0.35">
      <c r="A405" s="70">
        <v>403</v>
      </c>
      <c r="B405" s="70" t="s">
        <v>481</v>
      </c>
      <c r="C405" s="71">
        <v>0</v>
      </c>
      <c r="D405" s="71">
        <v>4707.7761999599998</v>
      </c>
      <c r="E405" s="71">
        <v>7133.4325381154204</v>
      </c>
      <c r="F405" s="71">
        <v>11841.2087380754</v>
      </c>
      <c r="H405" s="70">
        <v>403</v>
      </c>
      <c r="I405" s="70" t="s">
        <v>481</v>
      </c>
      <c r="J405" s="75">
        <v>0</v>
      </c>
      <c r="K405" s="71">
        <v>30005.439966416401</v>
      </c>
      <c r="L405" s="71">
        <v>128285.98503443399</v>
      </c>
      <c r="M405" s="71">
        <v>158291.42500085101</v>
      </c>
      <c r="O405" s="70">
        <v>403</v>
      </c>
      <c r="P405" s="70" t="s">
        <v>481</v>
      </c>
      <c r="Q405" s="75">
        <v>0</v>
      </c>
      <c r="R405" s="71">
        <v>9769.4596445962597</v>
      </c>
      <c r="S405" s="71">
        <v>239830.36296168799</v>
      </c>
      <c r="T405" s="71">
        <v>249599.822606284</v>
      </c>
      <c r="V405" s="70">
        <v>403</v>
      </c>
      <c r="W405" s="70" t="s">
        <v>481</v>
      </c>
      <c r="X405" s="71">
        <v>0</v>
      </c>
      <c r="Y405" s="71">
        <v>136208.59439561001</v>
      </c>
      <c r="Z405" s="71">
        <v>81810.627158239397</v>
      </c>
      <c r="AA405" s="71">
        <v>218019.221553849</v>
      </c>
      <c r="AC405" s="70">
        <v>403</v>
      </c>
      <c r="AD405" s="70" t="s">
        <v>481</v>
      </c>
      <c r="AE405" s="71">
        <v>217817.84428492599</v>
      </c>
      <c r="AF405" s="71">
        <v>5604.94945183237</v>
      </c>
      <c r="AG405" s="71">
        <v>43770.572501576302</v>
      </c>
      <c r="AH405" s="71">
        <v>267193.36623833497</v>
      </c>
      <c r="AJ405" s="70">
        <v>403</v>
      </c>
      <c r="AK405" s="70" t="s">
        <v>481</v>
      </c>
      <c r="AL405" s="71">
        <v>0</v>
      </c>
      <c r="AM405" s="71">
        <v>93.604921774987801</v>
      </c>
      <c r="AN405" s="71">
        <v>784.26076801096599</v>
      </c>
      <c r="AO405" s="71">
        <v>877.86568978595403</v>
      </c>
      <c r="AQ405" s="70">
        <v>403</v>
      </c>
      <c r="AR405" s="70" t="s">
        <v>481</v>
      </c>
      <c r="AS405" s="71">
        <v>54454.461071231497</v>
      </c>
      <c r="AT405" s="71">
        <v>158.36262118848799</v>
      </c>
      <c r="AU405" s="71">
        <v>1281.67549857981</v>
      </c>
      <c r="AV405" s="71">
        <v>55894.499190999799</v>
      </c>
      <c r="AX405" s="70">
        <v>403</v>
      </c>
      <c r="AY405" s="70" t="s">
        <v>481</v>
      </c>
      <c r="AZ405" s="71">
        <v>0</v>
      </c>
      <c r="BA405" s="71">
        <v>93.604921774987801</v>
      </c>
      <c r="BB405" s="71">
        <v>784.26076801096599</v>
      </c>
      <c r="BC405" s="71">
        <v>877.86568978595403</v>
      </c>
      <c r="BE405" s="70">
        <v>403</v>
      </c>
      <c r="BF405" s="70" t="s">
        <v>481</v>
      </c>
      <c r="BG405" s="71">
        <v>54454.461071231497</v>
      </c>
      <c r="BH405" s="71">
        <v>158.36262118848799</v>
      </c>
      <c r="BI405" s="71">
        <v>1281.67549857981</v>
      </c>
      <c r="BJ405" s="71">
        <v>55894.499190999799</v>
      </c>
      <c r="BL405" s="70">
        <v>403</v>
      </c>
      <c r="BM405" s="70" t="s">
        <v>481</v>
      </c>
      <c r="BN405" s="71">
        <v>0</v>
      </c>
      <c r="BO405" s="71">
        <v>190.609588769731</v>
      </c>
      <c r="BP405" s="71">
        <v>1597.0060082754001</v>
      </c>
      <c r="BQ405" s="71">
        <v>1787.61559704513</v>
      </c>
      <c r="BS405" s="70">
        <v>403</v>
      </c>
      <c r="BT405" s="70" t="s">
        <v>481</v>
      </c>
      <c r="BU405" s="71">
        <v>54454.461071231497</v>
      </c>
      <c r="BV405" s="71">
        <v>337.95098782251</v>
      </c>
      <c r="BW405" s="71">
        <v>2074.1245652345801</v>
      </c>
      <c r="BX405" s="71">
        <v>56866.536624288601</v>
      </c>
      <c r="BZ405" s="70">
        <v>403</v>
      </c>
      <c r="CA405" s="70" t="s">
        <v>481</v>
      </c>
      <c r="CB405" s="71">
        <v>0</v>
      </c>
      <c r="CC405" s="71">
        <v>897.05454886619304</v>
      </c>
      <c r="CD405" s="71">
        <v>3193.46076019783</v>
      </c>
      <c r="CE405" s="71">
        <v>4090.5153090640201</v>
      </c>
      <c r="CG405" s="70">
        <v>403</v>
      </c>
      <c r="CH405" s="70" t="s">
        <v>481</v>
      </c>
      <c r="CI405" s="71">
        <v>54454.461071231497</v>
      </c>
      <c r="CJ405" s="71">
        <v>535.20438003499498</v>
      </c>
      <c r="CK405" s="71">
        <v>6579.2817741809904</v>
      </c>
      <c r="CL405" s="71">
        <v>61568.947225447497</v>
      </c>
      <c r="CN405" s="70">
        <v>403</v>
      </c>
      <c r="CO405" s="70" t="s">
        <v>481</v>
      </c>
      <c r="CP405" s="71">
        <v>0</v>
      </c>
      <c r="CQ405" s="71">
        <v>78.953961829335697</v>
      </c>
      <c r="CR405" s="71">
        <v>661.50896307173696</v>
      </c>
      <c r="CS405" s="71">
        <v>740.46292490107305</v>
      </c>
      <c r="CU405" s="70">
        <v>403</v>
      </c>
      <c r="CV405" s="70" t="s">
        <v>481</v>
      </c>
      <c r="CW405" s="71">
        <v>36302.974047487602</v>
      </c>
      <c r="CX405" s="71">
        <v>134.40288195229499</v>
      </c>
      <c r="CY405" s="71">
        <v>1098.24371074024</v>
      </c>
      <c r="CZ405" s="71">
        <v>37535.620640180103</v>
      </c>
      <c r="DB405" s="70">
        <v>403</v>
      </c>
      <c r="DC405" s="70" t="s">
        <v>481</v>
      </c>
      <c r="DD405" s="71">
        <v>0</v>
      </c>
      <c r="DE405" s="71">
        <v>3237.2640350576498</v>
      </c>
      <c r="DF405" s="71">
        <v>3023.5628014921299</v>
      </c>
      <c r="DG405" s="71">
        <v>6260.8268365497797</v>
      </c>
      <c r="DI405" s="70">
        <v>403</v>
      </c>
      <c r="DJ405" s="70" t="s">
        <v>481</v>
      </c>
      <c r="DK405" s="71">
        <v>181514.87023743801</v>
      </c>
      <c r="DL405" s="71">
        <v>500.15971964426302</v>
      </c>
      <c r="DM405" s="71">
        <v>4007.7561680112799</v>
      </c>
      <c r="DN405" s="71">
        <v>186022.78612509399</v>
      </c>
      <c r="DP405" s="70">
        <v>403</v>
      </c>
      <c r="DQ405" s="70" t="s">
        <v>481</v>
      </c>
      <c r="DR405" s="71">
        <v>0</v>
      </c>
      <c r="DS405" s="71">
        <v>215.145613865689</v>
      </c>
      <c r="DT405" s="71">
        <v>1802.5789794483001</v>
      </c>
      <c r="DU405" s="71">
        <v>2017.72459331399</v>
      </c>
      <c r="DW405" s="70">
        <v>403</v>
      </c>
      <c r="DX405" s="70" t="s">
        <v>481</v>
      </c>
      <c r="DY405" s="71">
        <v>54454.461071231497</v>
      </c>
      <c r="DZ405" s="71">
        <v>264.03861903515002</v>
      </c>
      <c r="EA405" s="71">
        <v>3145.1329786647998</v>
      </c>
      <c r="EB405" s="71">
        <v>57863.632668931401</v>
      </c>
    </row>
    <row r="406" spans="1:132" x14ac:dyDescent="0.35">
      <c r="A406" s="70">
        <v>404</v>
      </c>
      <c r="B406" s="70" t="s">
        <v>482</v>
      </c>
      <c r="C406" s="71">
        <v>0</v>
      </c>
      <c r="D406" s="71">
        <v>4553.0226014732698</v>
      </c>
      <c r="E406" s="71">
        <v>5416.5257946656502</v>
      </c>
      <c r="F406" s="71">
        <v>9969.54839613892</v>
      </c>
      <c r="H406" s="70">
        <v>404</v>
      </c>
      <c r="I406" s="70" t="s">
        <v>482</v>
      </c>
      <c r="J406" s="75">
        <v>0</v>
      </c>
      <c r="K406" s="71">
        <v>29025.136451759801</v>
      </c>
      <c r="L406" s="71">
        <v>97408.161886698304</v>
      </c>
      <c r="M406" s="71">
        <v>126433.298338458</v>
      </c>
      <c r="O406" s="70">
        <v>404</v>
      </c>
      <c r="P406" s="70" t="s">
        <v>482</v>
      </c>
      <c r="Q406" s="75">
        <v>0</v>
      </c>
      <c r="R406" s="71">
        <v>9295.3360534864405</v>
      </c>
      <c r="S406" s="71">
        <v>182098.59779452501</v>
      </c>
      <c r="T406" s="71">
        <v>191393.93384801201</v>
      </c>
      <c r="V406" s="70">
        <v>404</v>
      </c>
      <c r="W406" s="70" t="s">
        <v>482</v>
      </c>
      <c r="X406" s="71">
        <v>0</v>
      </c>
      <c r="Y406" s="71">
        <v>131769.817227969</v>
      </c>
      <c r="Z406" s="71">
        <v>62119.852688716397</v>
      </c>
      <c r="AA406" s="71">
        <v>193889.66991668599</v>
      </c>
      <c r="AC406" s="70">
        <v>404</v>
      </c>
      <c r="AD406" s="70" t="s">
        <v>482</v>
      </c>
      <c r="AE406" s="71">
        <v>113026.68241691501</v>
      </c>
      <c r="AF406" s="71">
        <v>4896.7565729951502</v>
      </c>
      <c r="AG406" s="71">
        <v>33233.940879321701</v>
      </c>
      <c r="AH406" s="71">
        <v>151157.37986923201</v>
      </c>
      <c r="AJ406" s="70">
        <v>404</v>
      </c>
      <c r="AK406" s="70" t="s">
        <v>482</v>
      </c>
      <c r="AL406" s="71">
        <v>0</v>
      </c>
      <c r="AM406" s="71">
        <v>90.533821576011505</v>
      </c>
      <c r="AN406" s="71">
        <v>595.487237880978</v>
      </c>
      <c r="AO406" s="71">
        <v>686.02105945698895</v>
      </c>
      <c r="AQ406" s="70">
        <v>404</v>
      </c>
      <c r="AR406" s="70" t="s">
        <v>482</v>
      </c>
      <c r="AS406" s="71">
        <v>16146.6689167022</v>
      </c>
      <c r="AT406" s="71">
        <v>153.17125543452801</v>
      </c>
      <c r="AU406" s="71">
        <v>973.17317759645005</v>
      </c>
      <c r="AV406" s="71">
        <v>17273.013349733199</v>
      </c>
      <c r="AX406" s="70">
        <v>404</v>
      </c>
      <c r="AY406" s="70" t="s">
        <v>482</v>
      </c>
      <c r="AZ406" s="71">
        <v>0</v>
      </c>
      <c r="BA406" s="71">
        <v>90.533821576011505</v>
      </c>
      <c r="BB406" s="71">
        <v>595.487237880978</v>
      </c>
      <c r="BC406" s="71">
        <v>686.02105945698895</v>
      </c>
      <c r="BE406" s="70">
        <v>404</v>
      </c>
      <c r="BF406" s="70" t="s">
        <v>482</v>
      </c>
      <c r="BG406" s="71">
        <v>16146.6689167022</v>
      </c>
      <c r="BH406" s="71">
        <v>153.17125543452801</v>
      </c>
      <c r="BI406" s="71">
        <v>973.17317759645005</v>
      </c>
      <c r="BJ406" s="71">
        <v>17273.013349733199</v>
      </c>
      <c r="BL406" s="70">
        <v>404</v>
      </c>
      <c r="BM406" s="70" t="s">
        <v>482</v>
      </c>
      <c r="BN406" s="71">
        <v>0</v>
      </c>
      <c r="BO406" s="71">
        <v>184.35584553810199</v>
      </c>
      <c r="BP406" s="71">
        <v>1212.6026642377501</v>
      </c>
      <c r="BQ406" s="71">
        <v>1396.95850977585</v>
      </c>
      <c r="BS406" s="70">
        <v>404</v>
      </c>
      <c r="BT406" s="70" t="s">
        <v>482</v>
      </c>
      <c r="BU406" s="71">
        <v>32293.337833404301</v>
      </c>
      <c r="BV406" s="71">
        <v>326.94420504769101</v>
      </c>
      <c r="BW406" s="71">
        <v>1574.8622659345999</v>
      </c>
      <c r="BX406" s="71">
        <v>34195.144304386602</v>
      </c>
      <c r="BZ406" s="70">
        <v>404</v>
      </c>
      <c r="CA406" s="70" t="s">
        <v>482</v>
      </c>
      <c r="CB406" s="71">
        <v>0</v>
      </c>
      <c r="CC406" s="71">
        <v>867.76864218691696</v>
      </c>
      <c r="CD406" s="71">
        <v>2424.8195742534999</v>
      </c>
      <c r="CE406" s="71">
        <v>3292.5882164404102</v>
      </c>
      <c r="CG406" s="70">
        <v>404</v>
      </c>
      <c r="CH406" s="70" t="s">
        <v>482</v>
      </c>
      <c r="CI406" s="71">
        <v>32293.337833404301</v>
      </c>
      <c r="CJ406" s="71">
        <v>517.74934947275199</v>
      </c>
      <c r="CK406" s="71">
        <v>4995.4949919110204</v>
      </c>
      <c r="CL406" s="71">
        <v>37806.582174788098</v>
      </c>
      <c r="CN406" s="70">
        <v>404</v>
      </c>
      <c r="CO406" s="70" t="s">
        <v>482</v>
      </c>
      <c r="CP406" s="71">
        <v>0</v>
      </c>
      <c r="CQ406" s="71">
        <v>76.363547529680503</v>
      </c>
      <c r="CR406" s="71">
        <v>502.28209967987402</v>
      </c>
      <c r="CS406" s="71">
        <v>578.64564720955502</v>
      </c>
      <c r="CU406" s="70">
        <v>404</v>
      </c>
      <c r="CV406" s="70" t="s">
        <v>482</v>
      </c>
      <c r="CW406" s="71">
        <v>16146.6689167022</v>
      </c>
      <c r="CX406" s="71">
        <v>129.99718472769499</v>
      </c>
      <c r="CY406" s="71">
        <v>833.89168770145</v>
      </c>
      <c r="CZ406" s="71">
        <v>17110.557789131301</v>
      </c>
      <c r="DB406" s="70">
        <v>404</v>
      </c>
      <c r="DC406" s="70" t="s">
        <v>482</v>
      </c>
      <c r="DD406" s="71">
        <v>0</v>
      </c>
      <c r="DE406" s="71">
        <v>3131.6643594780899</v>
      </c>
      <c r="DF406" s="71">
        <v>2295.8595214258398</v>
      </c>
      <c r="DG406" s="71">
        <v>5427.5238809039402</v>
      </c>
      <c r="DI406" s="70">
        <v>404</v>
      </c>
      <c r="DJ406" s="70" t="s">
        <v>482</v>
      </c>
      <c r="DK406" s="71">
        <v>64586.675666808602</v>
      </c>
      <c r="DL406" s="71">
        <v>483.764332124801</v>
      </c>
      <c r="DM406" s="71">
        <v>3043.0807023088901</v>
      </c>
      <c r="DN406" s="71">
        <v>68113.520701242305</v>
      </c>
      <c r="DP406" s="70">
        <v>404</v>
      </c>
      <c r="DQ406" s="70" t="s">
        <v>482</v>
      </c>
      <c r="DR406" s="71">
        <v>0</v>
      </c>
      <c r="DS406" s="71">
        <v>208.08686390871401</v>
      </c>
      <c r="DT406" s="71">
        <v>1368.69370663072</v>
      </c>
      <c r="DU406" s="71">
        <v>1576.7805705394301</v>
      </c>
      <c r="DW406" s="70">
        <v>404</v>
      </c>
      <c r="DX406" s="70" t="s">
        <v>482</v>
      </c>
      <c r="DY406" s="71">
        <v>32293.337833404301</v>
      </c>
      <c r="DZ406" s="71">
        <v>257.19188876884903</v>
      </c>
      <c r="EA406" s="71">
        <v>2388.0744239085102</v>
      </c>
      <c r="EB406" s="71">
        <v>34938.6041460817</v>
      </c>
    </row>
    <row r="407" spans="1:132" x14ac:dyDescent="0.35">
      <c r="A407" s="70">
        <v>405</v>
      </c>
      <c r="B407" s="70" t="s">
        <v>483</v>
      </c>
      <c r="C407" s="71">
        <v>0</v>
      </c>
      <c r="D407" s="71">
        <v>1733.6197369091301</v>
      </c>
      <c r="E407" s="71">
        <v>41493.941806126102</v>
      </c>
      <c r="F407" s="71">
        <v>43227.561543035197</v>
      </c>
      <c r="H407" s="70">
        <v>405</v>
      </c>
      <c r="I407" s="70" t="s">
        <v>483</v>
      </c>
      <c r="J407" s="75">
        <v>0</v>
      </c>
      <c r="K407" s="71">
        <v>24581.290728800199</v>
      </c>
      <c r="L407" s="71">
        <v>746247.59531270096</v>
      </c>
      <c r="M407" s="71">
        <v>770828.88604150095</v>
      </c>
      <c r="O407" s="70">
        <v>405</v>
      </c>
      <c r="P407" s="70" t="s">
        <v>483</v>
      </c>
      <c r="Q407" s="75">
        <v>1260248.0432228399</v>
      </c>
      <c r="R407" s="71">
        <v>25274.719111767099</v>
      </c>
      <c r="S407" s="71">
        <v>1395234.6800931401</v>
      </c>
      <c r="T407" s="71">
        <v>2680757.44242774</v>
      </c>
      <c r="V407" s="70">
        <v>405</v>
      </c>
      <c r="W407" s="70" t="s">
        <v>483</v>
      </c>
      <c r="X407" s="71">
        <v>0</v>
      </c>
      <c r="Y407" s="71">
        <v>60786.365775240803</v>
      </c>
      <c r="Z407" s="71">
        <v>475883.17095877399</v>
      </c>
      <c r="AA407" s="71">
        <v>536669.53673401498</v>
      </c>
      <c r="AC407" s="70">
        <v>405</v>
      </c>
      <c r="AD407" s="70" t="s">
        <v>483</v>
      </c>
      <c r="AE407" s="71">
        <v>240047.246328159</v>
      </c>
      <c r="AF407" s="71">
        <v>15247.5730472046</v>
      </c>
      <c r="AG407" s="71">
        <v>254643.99055068201</v>
      </c>
      <c r="AH407" s="71">
        <v>509938.809926046</v>
      </c>
      <c r="AJ407" s="70">
        <v>405</v>
      </c>
      <c r="AK407" s="70" t="s">
        <v>483</v>
      </c>
      <c r="AL407" s="71">
        <v>0</v>
      </c>
      <c r="AM407" s="71">
        <v>164.05438231912299</v>
      </c>
      <c r="AN407" s="71">
        <v>4562.2197204736403</v>
      </c>
      <c r="AO407" s="71">
        <v>4726.2741027927595</v>
      </c>
      <c r="AQ407" s="70">
        <v>405</v>
      </c>
      <c r="AR407" s="70" t="s">
        <v>483</v>
      </c>
      <c r="AS407" s="71">
        <v>60011.811582039903</v>
      </c>
      <c r="AT407" s="71">
        <v>250.52388859351299</v>
      </c>
      <c r="AU407" s="71">
        <v>7455.7881323428901</v>
      </c>
      <c r="AV407" s="71">
        <v>67718.123602976295</v>
      </c>
      <c r="AX407" s="70">
        <v>405</v>
      </c>
      <c r="AY407" s="70" t="s">
        <v>483</v>
      </c>
      <c r="AZ407" s="71">
        <v>0</v>
      </c>
      <c r="BA407" s="71">
        <v>164.05438231912299</v>
      </c>
      <c r="BB407" s="71">
        <v>4562.2197204736403</v>
      </c>
      <c r="BC407" s="71">
        <v>4726.2741027927595</v>
      </c>
      <c r="BE407" s="70">
        <v>405</v>
      </c>
      <c r="BF407" s="70" t="s">
        <v>483</v>
      </c>
      <c r="BG407" s="71">
        <v>60011.811582039903</v>
      </c>
      <c r="BH407" s="71">
        <v>250.52388859351299</v>
      </c>
      <c r="BI407" s="71">
        <v>7455.7881323428901</v>
      </c>
      <c r="BJ407" s="71">
        <v>67718.123602976295</v>
      </c>
      <c r="BL407" s="70">
        <v>405</v>
      </c>
      <c r="BM407" s="70" t="s">
        <v>483</v>
      </c>
      <c r="BN407" s="71">
        <v>0</v>
      </c>
      <c r="BO407" s="71">
        <v>334.06724514859798</v>
      </c>
      <c r="BP407" s="71">
        <v>9290.1399660055704</v>
      </c>
      <c r="BQ407" s="71">
        <v>9624.2072111541693</v>
      </c>
      <c r="BS407" s="70">
        <v>405</v>
      </c>
      <c r="BT407" s="70" t="s">
        <v>483</v>
      </c>
      <c r="BU407" s="71">
        <v>60011.811582039903</v>
      </c>
      <c r="BV407" s="71">
        <v>703.32187165664595</v>
      </c>
      <c r="BW407" s="71">
        <v>12065.9823859643</v>
      </c>
      <c r="BX407" s="71">
        <v>72781.115839660793</v>
      </c>
      <c r="BZ407" s="70">
        <v>405</v>
      </c>
      <c r="CA407" s="70" t="s">
        <v>483</v>
      </c>
      <c r="CB407" s="71">
        <v>0</v>
      </c>
      <c r="CC407" s="71">
        <v>588.88126849691196</v>
      </c>
      <c r="CD407" s="71">
        <v>18576.350660414999</v>
      </c>
      <c r="CE407" s="71">
        <v>19165.2319289119</v>
      </c>
      <c r="CG407" s="70">
        <v>405</v>
      </c>
      <c r="CH407" s="70" t="s">
        <v>483</v>
      </c>
      <c r="CI407" s="71">
        <v>60011.811582039903</v>
      </c>
      <c r="CJ407" s="71">
        <v>1235.12793577766</v>
      </c>
      <c r="CK407" s="71">
        <v>38276.169435284501</v>
      </c>
      <c r="CL407" s="71">
        <v>99523.108953102099</v>
      </c>
      <c r="CN407" s="70">
        <v>405</v>
      </c>
      <c r="CO407" s="70" t="s">
        <v>483</v>
      </c>
      <c r="CP407" s="71">
        <v>0</v>
      </c>
      <c r="CQ407" s="71">
        <v>138.376734833407</v>
      </c>
      <c r="CR407" s="71">
        <v>3848.1451064421299</v>
      </c>
      <c r="CS407" s="71">
        <v>3986.5218412755398</v>
      </c>
      <c r="CU407" s="70">
        <v>405</v>
      </c>
      <c r="CV407" s="70" t="s">
        <v>483</v>
      </c>
      <c r="CW407" s="71">
        <v>60011.811582039903</v>
      </c>
      <c r="CX407" s="71">
        <v>205.05271728380501</v>
      </c>
      <c r="CY407" s="71">
        <v>6388.7728072104801</v>
      </c>
      <c r="CZ407" s="71">
        <v>66605.637106534195</v>
      </c>
      <c r="DB407" s="70">
        <v>405</v>
      </c>
      <c r="DC407" s="70" t="s">
        <v>483</v>
      </c>
      <c r="DD407" s="71">
        <v>0</v>
      </c>
      <c r="DE407" s="71">
        <v>2028.65033281553</v>
      </c>
      <c r="DF407" s="71">
        <v>17587.068654779901</v>
      </c>
      <c r="DG407" s="71">
        <v>19615.718987595501</v>
      </c>
      <c r="DI407" s="70">
        <v>405</v>
      </c>
      <c r="DJ407" s="70" t="s">
        <v>483</v>
      </c>
      <c r="DK407" s="71">
        <v>150029.52895509999</v>
      </c>
      <c r="DL407" s="71">
        <v>774.91236439004604</v>
      </c>
      <c r="DM407" s="71">
        <v>23313.978552369499</v>
      </c>
      <c r="DN407" s="71">
        <v>174118.41987186001</v>
      </c>
      <c r="DP407" s="70">
        <v>405</v>
      </c>
      <c r="DQ407" s="70" t="s">
        <v>483</v>
      </c>
      <c r="DR407" s="71">
        <v>0</v>
      </c>
      <c r="DS407" s="71">
        <v>377.06971088816601</v>
      </c>
      <c r="DT407" s="71">
        <v>10486.0037670982</v>
      </c>
      <c r="DU407" s="71">
        <v>10863.0734779863</v>
      </c>
      <c r="DW407" s="70">
        <v>405</v>
      </c>
      <c r="DX407" s="70" t="s">
        <v>483</v>
      </c>
      <c r="DY407" s="71">
        <v>60011.811582039903</v>
      </c>
      <c r="DZ407" s="71">
        <v>481.62493752580798</v>
      </c>
      <c r="EA407" s="71">
        <v>18296.317800735502</v>
      </c>
      <c r="EB407" s="71">
        <v>78789.754320301203</v>
      </c>
    </row>
    <row r="408" spans="1:132" x14ac:dyDescent="0.35">
      <c r="A408" s="70">
        <v>406</v>
      </c>
      <c r="B408" s="70" t="s">
        <v>484</v>
      </c>
      <c r="C408" s="71">
        <v>0</v>
      </c>
      <c r="D408" s="71">
        <v>6072.5989770424403</v>
      </c>
      <c r="E408" s="71">
        <v>7002.26381147969</v>
      </c>
      <c r="F408" s="71">
        <v>13074.862788522099</v>
      </c>
      <c r="H408" s="70">
        <v>406</v>
      </c>
      <c r="I408" s="70" t="s">
        <v>484</v>
      </c>
      <c r="J408" s="75">
        <v>0</v>
      </c>
      <c r="K408" s="71">
        <v>38713.468282805203</v>
      </c>
      <c r="L408" s="71">
        <v>125925.171619806</v>
      </c>
      <c r="M408" s="71">
        <v>164638.639902611</v>
      </c>
      <c r="O408" s="70">
        <v>406</v>
      </c>
      <c r="P408" s="70" t="s">
        <v>484</v>
      </c>
      <c r="Q408" s="75">
        <v>0</v>
      </c>
      <c r="R408" s="71">
        <v>12725.11231198</v>
      </c>
      <c r="S408" s="71">
        <v>235408.85671874101</v>
      </c>
      <c r="T408" s="71">
        <v>248133.969030721</v>
      </c>
      <c r="V408" s="70">
        <v>406</v>
      </c>
      <c r="W408" s="70" t="s">
        <v>484</v>
      </c>
      <c r="X408" s="71">
        <v>0</v>
      </c>
      <c r="Y408" s="71">
        <v>175675.86724891499</v>
      </c>
      <c r="Z408" s="71">
        <v>80305.992800724795</v>
      </c>
      <c r="AA408" s="71">
        <v>255981.86004964</v>
      </c>
      <c r="AC408" s="70">
        <v>406</v>
      </c>
      <c r="AD408" s="70" t="s">
        <v>484</v>
      </c>
      <c r="AE408" s="71">
        <v>157050.02308037199</v>
      </c>
      <c r="AF408" s="71">
        <v>7399.6483712106301</v>
      </c>
      <c r="AG408" s="71">
        <v>42963.319797867298</v>
      </c>
      <c r="AH408" s="71">
        <v>207412.99124944999</v>
      </c>
      <c r="AJ408" s="70">
        <v>406</v>
      </c>
      <c r="AK408" s="70" t="s">
        <v>484</v>
      </c>
      <c r="AL408" s="71">
        <v>0</v>
      </c>
      <c r="AM408" s="71">
        <v>120.785803540221</v>
      </c>
      <c r="AN408" s="71">
        <v>769.82029328506803</v>
      </c>
      <c r="AO408" s="71">
        <v>890.606096825289</v>
      </c>
      <c r="AQ408" s="70">
        <v>406</v>
      </c>
      <c r="AR408" s="70" t="s">
        <v>484</v>
      </c>
      <c r="AS408" s="71">
        <v>33653.576374365497</v>
      </c>
      <c r="AT408" s="71">
        <v>204.46000344213999</v>
      </c>
      <c r="AU408" s="71">
        <v>1258.0764515794101</v>
      </c>
      <c r="AV408" s="71">
        <v>35116.112829387101</v>
      </c>
      <c r="AX408" s="70">
        <v>406</v>
      </c>
      <c r="AY408" s="70" t="s">
        <v>484</v>
      </c>
      <c r="AZ408" s="71">
        <v>0</v>
      </c>
      <c r="BA408" s="71">
        <v>120.785803540221</v>
      </c>
      <c r="BB408" s="71">
        <v>769.82029328506803</v>
      </c>
      <c r="BC408" s="71">
        <v>890.606096825289</v>
      </c>
      <c r="BE408" s="70">
        <v>406</v>
      </c>
      <c r="BF408" s="70" t="s">
        <v>484</v>
      </c>
      <c r="BG408" s="71">
        <v>33653.576374365497</v>
      </c>
      <c r="BH408" s="71">
        <v>204.46000344213999</v>
      </c>
      <c r="BI408" s="71">
        <v>1258.0764515794101</v>
      </c>
      <c r="BJ408" s="71">
        <v>35116.112829387101</v>
      </c>
      <c r="BL408" s="70">
        <v>406</v>
      </c>
      <c r="BM408" s="70" t="s">
        <v>484</v>
      </c>
      <c r="BN408" s="71">
        <v>0</v>
      </c>
      <c r="BO408" s="71">
        <v>245.95856612504599</v>
      </c>
      <c r="BP408" s="71">
        <v>1567.60057855067</v>
      </c>
      <c r="BQ408" s="71">
        <v>1813.5591446757101</v>
      </c>
      <c r="BS408" s="70">
        <v>406</v>
      </c>
      <c r="BT408" s="70" t="s">
        <v>484</v>
      </c>
      <c r="BU408" s="71">
        <v>44871.4351658206</v>
      </c>
      <c r="BV408" s="71">
        <v>436.19030664296201</v>
      </c>
      <c r="BW408" s="71">
        <v>2035.91275742384</v>
      </c>
      <c r="BX408" s="71">
        <v>47343.538229887403</v>
      </c>
      <c r="BZ408" s="70">
        <v>406</v>
      </c>
      <c r="CA408" s="70" t="s">
        <v>484</v>
      </c>
      <c r="CB408" s="71">
        <v>0</v>
      </c>
      <c r="CC408" s="71">
        <v>1157.3676012470501</v>
      </c>
      <c r="CD408" s="71">
        <v>3134.7055881618999</v>
      </c>
      <c r="CE408" s="71">
        <v>4292.0731894089504</v>
      </c>
      <c r="CG408" s="70">
        <v>406</v>
      </c>
      <c r="CH408" s="70" t="s">
        <v>484</v>
      </c>
      <c r="CI408" s="71">
        <v>44871.4351658206</v>
      </c>
      <c r="CJ408" s="71">
        <v>690.89718872692401</v>
      </c>
      <c r="CK408" s="71">
        <v>6457.9480693966998</v>
      </c>
      <c r="CL408" s="71">
        <v>52020.280423944198</v>
      </c>
      <c r="CN408" s="70">
        <v>406</v>
      </c>
      <c r="CO408" s="70" t="s">
        <v>484</v>
      </c>
      <c r="CP408" s="71">
        <v>0</v>
      </c>
      <c r="CQ408" s="71">
        <v>101.880515910954</v>
      </c>
      <c r="CR408" s="71">
        <v>649.32869873642096</v>
      </c>
      <c r="CS408" s="71">
        <v>751.20921464737501</v>
      </c>
      <c r="CU408" s="70">
        <v>406</v>
      </c>
      <c r="CV408" s="70" t="s">
        <v>484</v>
      </c>
      <c r="CW408" s="71">
        <v>33653.576374365497</v>
      </c>
      <c r="CX408" s="71">
        <v>173.51829085716699</v>
      </c>
      <c r="CY408" s="71">
        <v>1078.0191226736199</v>
      </c>
      <c r="CZ408" s="71">
        <v>34905.113787896298</v>
      </c>
      <c r="DB408" s="70">
        <v>406</v>
      </c>
      <c r="DC408" s="70" t="s">
        <v>484</v>
      </c>
      <c r="DD408" s="71">
        <v>0</v>
      </c>
      <c r="DE408" s="71">
        <v>4175.2777329938499</v>
      </c>
      <c r="DF408" s="71">
        <v>2967.99566677247</v>
      </c>
      <c r="DG408" s="71">
        <v>7143.2733997663199</v>
      </c>
      <c r="DI408" s="70">
        <v>406</v>
      </c>
      <c r="DJ408" s="70" t="s">
        <v>484</v>
      </c>
      <c r="DK408" s="71">
        <v>112178.587914552</v>
      </c>
      <c r="DL408" s="71">
        <v>645.72770607050199</v>
      </c>
      <c r="DM408" s="71">
        <v>3933.9640101702098</v>
      </c>
      <c r="DN408" s="71">
        <v>116758.279630793</v>
      </c>
      <c r="DP408" s="70">
        <v>406</v>
      </c>
      <c r="DQ408" s="70" t="s">
        <v>484</v>
      </c>
      <c r="DR408" s="71">
        <v>0</v>
      </c>
      <c r="DS408" s="71">
        <v>277.61933193415899</v>
      </c>
      <c r="DT408" s="71">
        <v>1769.3883657444201</v>
      </c>
      <c r="DU408" s="71">
        <v>2047.0076976785799</v>
      </c>
      <c r="DW408" s="70">
        <v>406</v>
      </c>
      <c r="DX408" s="70" t="s">
        <v>484</v>
      </c>
      <c r="DY408" s="71">
        <v>67307.152748730907</v>
      </c>
      <c r="DZ408" s="71">
        <v>341.26354622105202</v>
      </c>
      <c r="EA408" s="71">
        <v>3087.1982888439302</v>
      </c>
      <c r="EB408" s="71">
        <v>70735.614583795905</v>
      </c>
    </row>
    <row r="409" spans="1:132" x14ac:dyDescent="0.35">
      <c r="A409" s="70">
        <v>407</v>
      </c>
      <c r="B409" s="70" t="s">
        <v>485</v>
      </c>
      <c r="C409" s="71">
        <v>0</v>
      </c>
      <c r="D409" s="71">
        <v>1223.64031349006</v>
      </c>
      <c r="E409" s="71">
        <v>4255.6603219900398</v>
      </c>
      <c r="F409" s="71">
        <v>5479.3006354801</v>
      </c>
      <c r="H409" s="70">
        <v>407</v>
      </c>
      <c r="I409" s="70" t="s">
        <v>485</v>
      </c>
      <c r="J409" s="75">
        <v>0</v>
      </c>
      <c r="K409" s="71">
        <v>7801.1726491126401</v>
      </c>
      <c r="L409" s="71">
        <v>76534.873873835706</v>
      </c>
      <c r="M409" s="71">
        <v>84336.046522948294</v>
      </c>
      <c r="O409" s="70">
        <v>407</v>
      </c>
      <c r="P409" s="70" t="s">
        <v>485</v>
      </c>
      <c r="Q409" s="75">
        <v>0</v>
      </c>
      <c r="R409" s="71">
        <v>2523.58113040134</v>
      </c>
      <c r="S409" s="71">
        <v>143090.44421484901</v>
      </c>
      <c r="T409" s="71">
        <v>145614.02534525099</v>
      </c>
      <c r="V409" s="70">
        <v>407</v>
      </c>
      <c r="W409" s="70" t="s">
        <v>485</v>
      </c>
      <c r="X409" s="71">
        <v>0</v>
      </c>
      <c r="Y409" s="71">
        <v>35409.312417574904</v>
      </c>
      <c r="Z409" s="71">
        <v>48806.888333158502</v>
      </c>
      <c r="AA409" s="71">
        <v>84216.200750733406</v>
      </c>
      <c r="AC409" s="70">
        <v>407</v>
      </c>
      <c r="AD409" s="70" t="s">
        <v>485</v>
      </c>
      <c r="AE409" s="71">
        <v>50896.764651826197</v>
      </c>
      <c r="AF409" s="71">
        <v>1379.4230096593899</v>
      </c>
      <c r="AG409" s="71">
        <v>26115.245462108302</v>
      </c>
      <c r="AH409" s="71">
        <v>78391.433123593903</v>
      </c>
      <c r="AJ409" s="70">
        <v>407</v>
      </c>
      <c r="AK409" s="70" t="s">
        <v>485</v>
      </c>
      <c r="AL409" s="71">
        <v>0</v>
      </c>
      <c r="AM409" s="71">
        <v>24.333678997986301</v>
      </c>
      <c r="AN409" s="71">
        <v>467.89526635086298</v>
      </c>
      <c r="AO409" s="71">
        <v>492.22894534884898</v>
      </c>
      <c r="AQ409" s="70">
        <v>407</v>
      </c>
      <c r="AR409" s="70" t="s">
        <v>485</v>
      </c>
      <c r="AS409" s="71">
        <v>14541.932757664599</v>
      </c>
      <c r="AT409" s="71">
        <v>41.18829063906</v>
      </c>
      <c r="AU409" s="71">
        <v>764.65597947092795</v>
      </c>
      <c r="AV409" s="71">
        <v>15347.7770277746</v>
      </c>
      <c r="AX409" s="70">
        <v>407</v>
      </c>
      <c r="AY409" s="70" t="s">
        <v>485</v>
      </c>
      <c r="AZ409" s="71">
        <v>0</v>
      </c>
      <c r="BA409" s="71">
        <v>24.333678997986301</v>
      </c>
      <c r="BB409" s="71">
        <v>467.89526635086298</v>
      </c>
      <c r="BC409" s="71">
        <v>492.22894534884898</v>
      </c>
      <c r="BE409" s="70">
        <v>407</v>
      </c>
      <c r="BF409" s="70" t="s">
        <v>485</v>
      </c>
      <c r="BG409" s="71">
        <v>14541.932757664599</v>
      </c>
      <c r="BH409" s="71">
        <v>41.18829063906</v>
      </c>
      <c r="BI409" s="71">
        <v>764.65597947092795</v>
      </c>
      <c r="BJ409" s="71">
        <v>15347.7770277746</v>
      </c>
      <c r="BL409" s="70">
        <v>407</v>
      </c>
      <c r="BM409" s="70" t="s">
        <v>485</v>
      </c>
      <c r="BN409" s="71">
        <v>0</v>
      </c>
      <c r="BO409" s="71">
        <v>49.551160976454</v>
      </c>
      <c r="BP409" s="71">
        <v>952.78456106004796</v>
      </c>
      <c r="BQ409" s="71">
        <v>1002.3357220365</v>
      </c>
      <c r="BS409" s="70">
        <v>407</v>
      </c>
      <c r="BT409" s="70" t="s">
        <v>485</v>
      </c>
      <c r="BU409" s="71">
        <v>14541.932757664599</v>
      </c>
      <c r="BV409" s="71">
        <v>87.883910671787405</v>
      </c>
      <c r="BW409" s="71">
        <v>1237.4598386083901</v>
      </c>
      <c r="BX409" s="71">
        <v>15867.2765069448</v>
      </c>
      <c r="BZ409" s="70">
        <v>407</v>
      </c>
      <c r="CA409" s="70" t="s">
        <v>485</v>
      </c>
      <c r="CB409" s="71">
        <v>0</v>
      </c>
      <c r="CC409" s="71">
        <v>233.23171249964</v>
      </c>
      <c r="CD409" s="71">
        <v>1905.1907177462101</v>
      </c>
      <c r="CE409" s="71">
        <v>2138.4224302458501</v>
      </c>
      <c r="CG409" s="70">
        <v>407</v>
      </c>
      <c r="CH409" s="70" t="s">
        <v>485</v>
      </c>
      <c r="CI409" s="71">
        <v>14541.932757664599</v>
      </c>
      <c r="CJ409" s="71">
        <v>139.18332053761901</v>
      </c>
      <c r="CK409" s="71">
        <v>3925.4509454838299</v>
      </c>
      <c r="CL409" s="71">
        <v>18606.567023686101</v>
      </c>
      <c r="CN409" s="70">
        <v>407</v>
      </c>
      <c r="CO409" s="70" t="s">
        <v>485</v>
      </c>
      <c r="CP409" s="71">
        <v>0</v>
      </c>
      <c r="CQ409" s="71">
        <v>20.524992984799301</v>
      </c>
      <c r="CR409" s="71">
        <v>394.66071120059701</v>
      </c>
      <c r="CS409" s="71">
        <v>415.18570418539599</v>
      </c>
      <c r="CU409" s="70">
        <v>407</v>
      </c>
      <c r="CV409" s="70" t="s">
        <v>485</v>
      </c>
      <c r="CW409" s="71">
        <v>7270.9663788323096</v>
      </c>
      <c r="CX409" s="71">
        <v>34.955706945321403</v>
      </c>
      <c r="CY409" s="71">
        <v>655.222646050707</v>
      </c>
      <c r="CZ409" s="71">
        <v>7961.1447318283399</v>
      </c>
      <c r="DB409" s="70">
        <v>407</v>
      </c>
      <c r="DC409" s="70" t="s">
        <v>485</v>
      </c>
      <c r="DD409" s="71">
        <v>0</v>
      </c>
      <c r="DE409" s="71">
        <v>841.54249065618797</v>
      </c>
      <c r="DF409" s="71">
        <v>1803.76349143057</v>
      </c>
      <c r="DG409" s="71">
        <v>2645.3059820867502</v>
      </c>
      <c r="DI409" s="70">
        <v>407</v>
      </c>
      <c r="DJ409" s="70" t="s">
        <v>485</v>
      </c>
      <c r="DK409" s="71">
        <v>36354.8318941615</v>
      </c>
      <c r="DL409" s="71">
        <v>130.08318364670501</v>
      </c>
      <c r="DM409" s="71">
        <v>2391.05214528652</v>
      </c>
      <c r="DN409" s="71">
        <v>38875.967223094704</v>
      </c>
      <c r="DP409" s="70">
        <v>407</v>
      </c>
      <c r="DQ409" s="70" t="s">
        <v>485</v>
      </c>
      <c r="DR409" s="71">
        <v>0</v>
      </c>
      <c r="DS409" s="71">
        <v>55.929583683828199</v>
      </c>
      <c r="DT409" s="71">
        <v>1075.43078285874</v>
      </c>
      <c r="DU409" s="71">
        <v>1131.3603665425701</v>
      </c>
      <c r="DW409" s="70">
        <v>407</v>
      </c>
      <c r="DX409" s="70" t="s">
        <v>485</v>
      </c>
      <c r="DY409" s="71">
        <v>14541.932757664599</v>
      </c>
      <c r="DZ409" s="71">
        <v>69.030053702327194</v>
      </c>
      <c r="EA409" s="71">
        <v>1876.4334760194999</v>
      </c>
      <c r="EB409" s="71">
        <v>16487.3962873864</v>
      </c>
    </row>
    <row r="410" spans="1:132" x14ac:dyDescent="0.35">
      <c r="A410" s="70">
        <v>408</v>
      </c>
      <c r="B410" s="70" t="s">
        <v>486</v>
      </c>
      <c r="C410" s="71">
        <v>0</v>
      </c>
      <c r="D410" s="71">
        <v>248.267071679482</v>
      </c>
      <c r="E410" s="71">
        <v>329.34042100352201</v>
      </c>
      <c r="F410" s="71">
        <v>577.60749268300401</v>
      </c>
      <c r="H410" s="70">
        <v>408</v>
      </c>
      <c r="I410" s="70" t="s">
        <v>486</v>
      </c>
      <c r="J410" s="75">
        <v>0</v>
      </c>
      <c r="K410" s="71">
        <v>3874.59493621402</v>
      </c>
      <c r="L410" s="71">
        <v>5897.8954023652204</v>
      </c>
      <c r="M410" s="71">
        <v>9772.4903385792404</v>
      </c>
      <c r="O410" s="70">
        <v>408</v>
      </c>
      <c r="P410" s="70" t="s">
        <v>486</v>
      </c>
      <c r="Q410" s="75">
        <v>0</v>
      </c>
      <c r="R410" s="71">
        <v>11948.7229593305</v>
      </c>
      <c r="S410" s="71">
        <v>10922.011950952399</v>
      </c>
      <c r="T410" s="71">
        <v>22870.734910282899</v>
      </c>
      <c r="V410" s="70">
        <v>408</v>
      </c>
      <c r="W410" s="70" t="s">
        <v>486</v>
      </c>
      <c r="X410" s="71">
        <v>0</v>
      </c>
      <c r="Y410" s="71">
        <v>2384.7008756340701</v>
      </c>
      <c r="Z410" s="71">
        <v>3773.0310511779599</v>
      </c>
      <c r="AA410" s="71">
        <v>6157.73192681203</v>
      </c>
      <c r="AC410" s="70">
        <v>408</v>
      </c>
      <c r="AD410" s="70" t="s">
        <v>486</v>
      </c>
      <c r="AE410" s="71">
        <v>0</v>
      </c>
      <c r="AF410" s="71">
        <v>1473.3409449778501</v>
      </c>
      <c r="AG410" s="71">
        <v>1989.4246605507899</v>
      </c>
      <c r="AH410" s="71">
        <v>3462.7656055286302</v>
      </c>
      <c r="AJ410" s="70">
        <v>408</v>
      </c>
      <c r="AK410" s="70" t="s">
        <v>486</v>
      </c>
      <c r="AL410" s="71">
        <v>0</v>
      </c>
      <c r="AM410" s="71">
        <v>23.571262247601499</v>
      </c>
      <c r="AN410" s="71">
        <v>35.952522039821297</v>
      </c>
      <c r="AO410" s="71">
        <v>59.523784287422899</v>
      </c>
      <c r="AQ410" s="70">
        <v>408</v>
      </c>
      <c r="AR410" s="70" t="s">
        <v>486</v>
      </c>
      <c r="AS410" s="71">
        <v>0</v>
      </c>
      <c r="AT410" s="71">
        <v>22.994838927038099</v>
      </c>
      <c r="AU410" s="71">
        <v>58.758546206822103</v>
      </c>
      <c r="AV410" s="71">
        <v>81.753385133860206</v>
      </c>
      <c r="AX410" s="70">
        <v>408</v>
      </c>
      <c r="AY410" s="70" t="s">
        <v>486</v>
      </c>
      <c r="AZ410" s="71">
        <v>0</v>
      </c>
      <c r="BA410" s="71">
        <v>23.571262247601499</v>
      </c>
      <c r="BB410" s="71">
        <v>35.952522039821297</v>
      </c>
      <c r="BC410" s="71">
        <v>59.523784287422899</v>
      </c>
      <c r="BE410" s="70">
        <v>408</v>
      </c>
      <c r="BF410" s="70" t="s">
        <v>486</v>
      </c>
      <c r="BG410" s="71">
        <v>0</v>
      </c>
      <c r="BH410" s="71">
        <v>22.994838927038099</v>
      </c>
      <c r="BI410" s="71">
        <v>58.758546206822103</v>
      </c>
      <c r="BJ410" s="71">
        <v>81.753385133860206</v>
      </c>
      <c r="BL410" s="70">
        <v>408</v>
      </c>
      <c r="BM410" s="70" t="s">
        <v>486</v>
      </c>
      <c r="BN410" s="71">
        <v>0</v>
      </c>
      <c r="BO410" s="71">
        <v>47.998636381525898</v>
      </c>
      <c r="BP410" s="71">
        <v>73.210845234381907</v>
      </c>
      <c r="BQ410" s="71">
        <v>121.209481615908</v>
      </c>
      <c r="BS410" s="70">
        <v>408</v>
      </c>
      <c r="BT410" s="70" t="s">
        <v>486</v>
      </c>
      <c r="BU410" s="71">
        <v>0</v>
      </c>
      <c r="BV410" s="71">
        <v>41.250354785194197</v>
      </c>
      <c r="BW410" s="71">
        <v>94.8054622203951</v>
      </c>
      <c r="BX410" s="71">
        <v>136.05581700558901</v>
      </c>
      <c r="BZ410" s="70">
        <v>408</v>
      </c>
      <c r="CA410" s="70" t="s">
        <v>486</v>
      </c>
      <c r="CB410" s="71">
        <v>0</v>
      </c>
      <c r="CC410" s="71">
        <v>96.644629300681601</v>
      </c>
      <c r="CD410" s="71">
        <v>146.99108466727901</v>
      </c>
      <c r="CE410" s="71">
        <v>243.63571396795999</v>
      </c>
      <c r="CG410" s="70">
        <v>408</v>
      </c>
      <c r="CH410" s="70" t="s">
        <v>486</v>
      </c>
      <c r="CI410" s="71">
        <v>0</v>
      </c>
      <c r="CJ410" s="71">
        <v>138.07571401882299</v>
      </c>
      <c r="CK410" s="71">
        <v>299.12488398688498</v>
      </c>
      <c r="CL410" s="71">
        <v>437.200598005708</v>
      </c>
      <c r="CN410" s="70">
        <v>408</v>
      </c>
      <c r="CO410" s="70" t="s">
        <v>486</v>
      </c>
      <c r="CP410" s="71">
        <v>0</v>
      </c>
      <c r="CQ410" s="71">
        <v>19.881909032946599</v>
      </c>
      <c r="CR410" s="71">
        <v>30.325264943054599</v>
      </c>
      <c r="CS410" s="71">
        <v>50.207173976001201</v>
      </c>
      <c r="CU410" s="70">
        <v>408</v>
      </c>
      <c r="CV410" s="70" t="s">
        <v>486</v>
      </c>
      <c r="CW410" s="71">
        <v>0</v>
      </c>
      <c r="CX410" s="71">
        <v>18.797880295520802</v>
      </c>
      <c r="CY410" s="71">
        <v>50.3098283708145</v>
      </c>
      <c r="CZ410" s="71">
        <v>69.107708666335398</v>
      </c>
      <c r="DB410" s="70">
        <v>408</v>
      </c>
      <c r="DC410" s="70" t="s">
        <v>486</v>
      </c>
      <c r="DD410" s="71">
        <v>0</v>
      </c>
      <c r="DE410" s="71">
        <v>67.217881520427795</v>
      </c>
      <c r="DF410" s="71">
        <v>139.98257260332599</v>
      </c>
      <c r="DG410" s="71">
        <v>207.20045412375401</v>
      </c>
      <c r="DI410" s="70">
        <v>408</v>
      </c>
      <c r="DJ410" s="70" t="s">
        <v>486</v>
      </c>
      <c r="DK410" s="71">
        <v>0</v>
      </c>
      <c r="DL410" s="71">
        <v>70.053793080930404</v>
      </c>
      <c r="DM410" s="71">
        <v>183.75255918459499</v>
      </c>
      <c r="DN410" s="71">
        <v>253.80635226552599</v>
      </c>
      <c r="DP410" s="70">
        <v>408</v>
      </c>
      <c r="DQ410" s="70" t="s">
        <v>486</v>
      </c>
      <c r="DR410" s="71">
        <v>0</v>
      </c>
      <c r="DS410" s="71">
        <v>54.177211942336697</v>
      </c>
      <c r="DT410" s="71">
        <v>82.634836690221306</v>
      </c>
      <c r="DU410" s="71">
        <v>136.812048632558</v>
      </c>
      <c r="DW410" s="70">
        <v>408</v>
      </c>
      <c r="DX410" s="70" t="s">
        <v>486</v>
      </c>
      <c r="DY410" s="71">
        <v>0</v>
      </c>
      <c r="DZ410" s="71">
        <v>127.39201214539401</v>
      </c>
      <c r="EA410" s="71">
        <v>143.869717679329</v>
      </c>
      <c r="EB410" s="71">
        <v>271.26172982472298</v>
      </c>
    </row>
    <row r="411" spans="1:132" x14ac:dyDescent="0.35">
      <c r="A411" s="70">
        <v>409</v>
      </c>
      <c r="B411" s="70" t="s">
        <v>487</v>
      </c>
      <c r="C411" s="71">
        <v>0</v>
      </c>
      <c r="D411" s="71">
        <v>3259.7108161675401</v>
      </c>
      <c r="E411" s="71">
        <v>276.19337072779001</v>
      </c>
      <c r="F411" s="71">
        <v>3535.90418689533</v>
      </c>
      <c r="H411" s="70">
        <v>409</v>
      </c>
      <c r="I411" s="70" t="s">
        <v>487</v>
      </c>
      <c r="J411" s="75">
        <v>0</v>
      </c>
      <c r="K411" s="71">
        <v>19310.315092929701</v>
      </c>
      <c r="L411" s="71">
        <v>4965.9058272757002</v>
      </c>
      <c r="M411" s="71">
        <v>24276.2209202054</v>
      </c>
      <c r="O411" s="70">
        <v>409</v>
      </c>
      <c r="P411" s="70" t="s">
        <v>487</v>
      </c>
      <c r="Q411" s="75">
        <v>0</v>
      </c>
      <c r="R411" s="71">
        <v>7899.7642572392397</v>
      </c>
      <c r="S411" s="71">
        <v>9279.1854658011707</v>
      </c>
      <c r="T411" s="71">
        <v>17178.949723040401</v>
      </c>
      <c r="V411" s="70">
        <v>409</v>
      </c>
      <c r="W411" s="70" t="s">
        <v>487</v>
      </c>
      <c r="X411" s="71">
        <v>0</v>
      </c>
      <c r="Y411" s="71">
        <v>14368.981326810301</v>
      </c>
      <c r="Z411" s="71">
        <v>3167.37925648897</v>
      </c>
      <c r="AA411" s="71">
        <v>17536.3605832992</v>
      </c>
      <c r="AC411" s="70">
        <v>409</v>
      </c>
      <c r="AD411" s="70" t="s">
        <v>487</v>
      </c>
      <c r="AE411" s="71">
        <v>0</v>
      </c>
      <c r="AF411" s="71">
        <v>1704.9246804143299</v>
      </c>
      <c r="AG411" s="71">
        <v>1693.33903964657</v>
      </c>
      <c r="AH411" s="71">
        <v>3398.2637200609001</v>
      </c>
      <c r="AJ411" s="70">
        <v>409</v>
      </c>
      <c r="AK411" s="70" t="s">
        <v>487</v>
      </c>
      <c r="AL411" s="71">
        <v>0</v>
      </c>
      <c r="AM411" s="71">
        <v>100.952939641763</v>
      </c>
      <c r="AN411" s="71">
        <v>30.353920876939998</v>
      </c>
      <c r="AO411" s="71">
        <v>131.30686051870299</v>
      </c>
      <c r="AQ411" s="70">
        <v>409</v>
      </c>
      <c r="AR411" s="70" t="s">
        <v>487</v>
      </c>
      <c r="AS411" s="71">
        <v>0</v>
      </c>
      <c r="AT411" s="71">
        <v>39.602458540297</v>
      </c>
      <c r="AU411" s="71">
        <v>49.605935269756898</v>
      </c>
      <c r="AV411" s="71">
        <v>89.208393810053906</v>
      </c>
      <c r="AX411" s="70">
        <v>409</v>
      </c>
      <c r="AY411" s="70" t="s">
        <v>487</v>
      </c>
      <c r="AZ411" s="71">
        <v>0</v>
      </c>
      <c r="BA411" s="71">
        <v>100.952939641763</v>
      </c>
      <c r="BB411" s="71">
        <v>30.353920876939998</v>
      </c>
      <c r="BC411" s="71">
        <v>131.30686051870299</v>
      </c>
      <c r="BE411" s="70">
        <v>409</v>
      </c>
      <c r="BF411" s="70" t="s">
        <v>487</v>
      </c>
      <c r="BG411" s="71">
        <v>0</v>
      </c>
      <c r="BH411" s="71">
        <v>39.602458540297</v>
      </c>
      <c r="BI411" s="71">
        <v>49.605935269756898</v>
      </c>
      <c r="BJ411" s="71">
        <v>89.208393810053906</v>
      </c>
      <c r="BL411" s="70">
        <v>409</v>
      </c>
      <c r="BM411" s="70" t="s">
        <v>487</v>
      </c>
      <c r="BN411" s="71">
        <v>0</v>
      </c>
      <c r="BO411" s="71">
        <v>205.572505647387</v>
      </c>
      <c r="BP411" s="71">
        <v>61.810300849463502</v>
      </c>
      <c r="BQ411" s="71">
        <v>267.38280649684998</v>
      </c>
      <c r="BS411" s="70">
        <v>409</v>
      </c>
      <c r="BT411" s="70" t="s">
        <v>487</v>
      </c>
      <c r="BU411" s="71">
        <v>0</v>
      </c>
      <c r="BV411" s="71">
        <v>88.020834005129203</v>
      </c>
      <c r="BW411" s="71">
        <v>80.2644539397606</v>
      </c>
      <c r="BX411" s="71">
        <v>168.28528794489</v>
      </c>
      <c r="BZ411" s="70">
        <v>409</v>
      </c>
      <c r="CA411" s="70" t="s">
        <v>487</v>
      </c>
      <c r="CB411" s="71">
        <v>0</v>
      </c>
      <c r="CC411" s="71">
        <v>509.27151126742598</v>
      </c>
      <c r="CD411" s="71">
        <v>123.625342334398</v>
      </c>
      <c r="CE411" s="71">
        <v>632.89685360182398</v>
      </c>
      <c r="CG411" s="70">
        <v>409</v>
      </c>
      <c r="CH411" s="70" t="s">
        <v>487</v>
      </c>
      <c r="CI411" s="71">
        <v>0</v>
      </c>
      <c r="CJ411" s="71">
        <v>167.932074049118</v>
      </c>
      <c r="CK411" s="71">
        <v>254.53459433732601</v>
      </c>
      <c r="CL411" s="71">
        <v>422.46666838644398</v>
      </c>
      <c r="CN411" s="70">
        <v>409</v>
      </c>
      <c r="CO411" s="70" t="s">
        <v>487</v>
      </c>
      <c r="CP411" s="71">
        <v>0</v>
      </c>
      <c r="CQ411" s="71">
        <v>85.151874408860394</v>
      </c>
      <c r="CR411" s="71">
        <v>25.602951905131299</v>
      </c>
      <c r="CS411" s="71">
        <v>110.754826313992</v>
      </c>
      <c r="CU411" s="70">
        <v>409</v>
      </c>
      <c r="CV411" s="70" t="s">
        <v>487</v>
      </c>
      <c r="CW411" s="71">
        <v>0</v>
      </c>
      <c r="CX411" s="71">
        <v>32.491683624081098</v>
      </c>
      <c r="CY411" s="71">
        <v>42.504674160994803</v>
      </c>
      <c r="CZ411" s="71">
        <v>74.996357785075901</v>
      </c>
      <c r="DB411" s="70">
        <v>409</v>
      </c>
      <c r="DC411" s="70" t="s">
        <v>487</v>
      </c>
      <c r="DD411" s="71">
        <v>0</v>
      </c>
      <c r="DE411" s="71">
        <v>430.62272126360898</v>
      </c>
      <c r="DF411" s="71">
        <v>117.083839808059</v>
      </c>
      <c r="DG411" s="71">
        <v>547.70656107166803</v>
      </c>
      <c r="DI411" s="70">
        <v>409</v>
      </c>
      <c r="DJ411" s="70" t="s">
        <v>487</v>
      </c>
      <c r="DK411" s="71">
        <v>0</v>
      </c>
      <c r="DL411" s="71">
        <v>121.06150555421701</v>
      </c>
      <c r="DM411" s="71">
        <v>155.11681707518699</v>
      </c>
      <c r="DN411" s="71">
        <v>276.17832262940499</v>
      </c>
      <c r="DP411" s="70">
        <v>409</v>
      </c>
      <c r="DQ411" s="70" t="s">
        <v>487</v>
      </c>
      <c r="DR411" s="71">
        <v>0</v>
      </c>
      <c r="DS411" s="71">
        <v>232.03461697220899</v>
      </c>
      <c r="DT411" s="71">
        <v>69.766768845746896</v>
      </c>
      <c r="DU411" s="71">
        <v>301.80138581795597</v>
      </c>
      <c r="DW411" s="70">
        <v>409</v>
      </c>
      <c r="DX411" s="70" t="s">
        <v>487</v>
      </c>
      <c r="DY411" s="71">
        <v>0</v>
      </c>
      <c r="DZ411" s="71">
        <v>132.36767656802701</v>
      </c>
      <c r="EA411" s="71">
        <v>121.71514665701601</v>
      </c>
      <c r="EB411" s="71">
        <v>254.082823225043</v>
      </c>
    </row>
    <row r="412" spans="1:132" x14ac:dyDescent="0.35">
      <c r="A412" s="70">
        <v>410</v>
      </c>
      <c r="B412" s="70" t="s">
        <v>488</v>
      </c>
      <c r="C412" s="71">
        <v>0</v>
      </c>
      <c r="D412" s="71">
        <v>0</v>
      </c>
      <c r="E412" s="71">
        <v>0</v>
      </c>
      <c r="F412" s="71">
        <v>0</v>
      </c>
      <c r="H412" s="70">
        <v>410</v>
      </c>
      <c r="I412" s="70" t="s">
        <v>488</v>
      </c>
      <c r="J412" s="75">
        <v>0</v>
      </c>
      <c r="K412" s="71">
        <v>0</v>
      </c>
      <c r="L412" s="71">
        <v>0</v>
      </c>
      <c r="M412" s="71">
        <v>0</v>
      </c>
      <c r="O412" s="70">
        <v>410</v>
      </c>
      <c r="P412" s="70" t="s">
        <v>488</v>
      </c>
      <c r="Q412" s="75">
        <v>0</v>
      </c>
      <c r="R412" s="71">
        <v>0</v>
      </c>
      <c r="S412" s="71">
        <v>0</v>
      </c>
      <c r="T412" s="71">
        <v>0</v>
      </c>
      <c r="V412" s="70">
        <v>410</v>
      </c>
      <c r="W412" s="70" t="s">
        <v>488</v>
      </c>
      <c r="X412" s="71">
        <v>0</v>
      </c>
      <c r="Y412" s="71">
        <v>0</v>
      </c>
      <c r="Z412" s="71">
        <v>0</v>
      </c>
      <c r="AA412" s="71">
        <v>0</v>
      </c>
      <c r="AC412" s="70">
        <v>410</v>
      </c>
      <c r="AD412" s="70" t="s">
        <v>488</v>
      </c>
      <c r="AE412" s="71">
        <v>0</v>
      </c>
      <c r="AF412" s="71">
        <v>0</v>
      </c>
      <c r="AG412" s="71">
        <v>0</v>
      </c>
      <c r="AH412" s="71">
        <v>0</v>
      </c>
      <c r="AJ412" s="70">
        <v>410</v>
      </c>
      <c r="AK412" s="70" t="s">
        <v>488</v>
      </c>
      <c r="AL412" s="71">
        <v>0</v>
      </c>
      <c r="AM412" s="71">
        <v>0</v>
      </c>
      <c r="AN412" s="71">
        <v>0</v>
      </c>
      <c r="AO412" s="71">
        <v>0</v>
      </c>
      <c r="AQ412" s="70">
        <v>410</v>
      </c>
      <c r="AR412" s="70" t="s">
        <v>488</v>
      </c>
      <c r="AS412" s="71">
        <v>0</v>
      </c>
      <c r="AT412" s="71">
        <v>0</v>
      </c>
      <c r="AU412" s="71">
        <v>0</v>
      </c>
      <c r="AV412" s="71">
        <v>0</v>
      </c>
      <c r="AX412" s="70">
        <v>410</v>
      </c>
      <c r="AY412" s="70" t="s">
        <v>488</v>
      </c>
      <c r="AZ412" s="71">
        <v>0</v>
      </c>
      <c r="BA412" s="71">
        <v>0</v>
      </c>
      <c r="BB412" s="71">
        <v>0</v>
      </c>
      <c r="BC412" s="71">
        <v>0</v>
      </c>
      <c r="BE412" s="70">
        <v>410</v>
      </c>
      <c r="BF412" s="70" t="s">
        <v>488</v>
      </c>
      <c r="BG412" s="71">
        <v>0</v>
      </c>
      <c r="BH412" s="71">
        <v>0</v>
      </c>
      <c r="BI412" s="71">
        <v>0</v>
      </c>
      <c r="BJ412" s="71">
        <v>0</v>
      </c>
      <c r="BL412" s="70">
        <v>410</v>
      </c>
      <c r="BM412" s="70" t="s">
        <v>488</v>
      </c>
      <c r="BN412" s="71">
        <v>0</v>
      </c>
      <c r="BO412" s="71">
        <v>0</v>
      </c>
      <c r="BP412" s="71">
        <v>0</v>
      </c>
      <c r="BQ412" s="71">
        <v>0</v>
      </c>
      <c r="BS412" s="70">
        <v>410</v>
      </c>
      <c r="BT412" s="70" t="s">
        <v>488</v>
      </c>
      <c r="BU412" s="71">
        <v>0</v>
      </c>
      <c r="BV412" s="71">
        <v>0</v>
      </c>
      <c r="BW412" s="71">
        <v>0</v>
      </c>
      <c r="BX412" s="71">
        <v>0</v>
      </c>
      <c r="BZ412" s="70">
        <v>410</v>
      </c>
      <c r="CA412" s="70" t="s">
        <v>488</v>
      </c>
      <c r="CB412" s="71">
        <v>0</v>
      </c>
      <c r="CC412" s="71">
        <v>0</v>
      </c>
      <c r="CD412" s="71">
        <v>0</v>
      </c>
      <c r="CE412" s="71">
        <v>0</v>
      </c>
      <c r="CG412" s="70">
        <v>410</v>
      </c>
      <c r="CH412" s="70" t="s">
        <v>488</v>
      </c>
      <c r="CI412" s="71">
        <v>0</v>
      </c>
      <c r="CJ412" s="71">
        <v>0</v>
      </c>
      <c r="CK412" s="71">
        <v>0</v>
      </c>
      <c r="CL412" s="71">
        <v>0</v>
      </c>
      <c r="CN412" s="70">
        <v>410</v>
      </c>
      <c r="CO412" s="70" t="s">
        <v>488</v>
      </c>
      <c r="CP412" s="71">
        <v>0</v>
      </c>
      <c r="CQ412" s="71">
        <v>0</v>
      </c>
      <c r="CR412" s="71">
        <v>0</v>
      </c>
      <c r="CS412" s="71">
        <v>0</v>
      </c>
      <c r="CU412" s="70">
        <v>410</v>
      </c>
      <c r="CV412" s="70" t="s">
        <v>488</v>
      </c>
      <c r="CW412" s="71">
        <v>0</v>
      </c>
      <c r="CX412" s="71">
        <v>0</v>
      </c>
      <c r="CY412" s="71">
        <v>0</v>
      </c>
      <c r="CZ412" s="71">
        <v>0</v>
      </c>
      <c r="DB412" s="70">
        <v>410</v>
      </c>
      <c r="DC412" s="70" t="s">
        <v>488</v>
      </c>
      <c r="DD412" s="71">
        <v>0</v>
      </c>
      <c r="DE412" s="71">
        <v>0</v>
      </c>
      <c r="DF412" s="71">
        <v>0</v>
      </c>
      <c r="DG412" s="71">
        <v>0</v>
      </c>
      <c r="DI412" s="70">
        <v>410</v>
      </c>
      <c r="DJ412" s="70" t="s">
        <v>488</v>
      </c>
      <c r="DK412" s="71">
        <v>0</v>
      </c>
      <c r="DL412" s="71">
        <v>0</v>
      </c>
      <c r="DM412" s="71">
        <v>0</v>
      </c>
      <c r="DN412" s="71">
        <v>0</v>
      </c>
      <c r="DP412" s="70">
        <v>410</v>
      </c>
      <c r="DQ412" s="70" t="s">
        <v>488</v>
      </c>
      <c r="DR412" s="71">
        <v>0</v>
      </c>
      <c r="DS412" s="71">
        <v>0</v>
      </c>
      <c r="DT412" s="71">
        <v>0</v>
      </c>
      <c r="DU412" s="71">
        <v>0</v>
      </c>
      <c r="DW412" s="70">
        <v>410</v>
      </c>
      <c r="DX412" s="70" t="s">
        <v>488</v>
      </c>
      <c r="DY412" s="71">
        <v>0</v>
      </c>
      <c r="DZ412" s="71">
        <v>0</v>
      </c>
      <c r="EA412" s="71">
        <v>0</v>
      </c>
      <c r="EB412" s="71">
        <v>0</v>
      </c>
    </row>
    <row r="413" spans="1:132" x14ac:dyDescent="0.35">
      <c r="A413" s="70">
        <v>411</v>
      </c>
      <c r="B413" s="70" t="s">
        <v>489</v>
      </c>
      <c r="C413" s="71">
        <v>0</v>
      </c>
      <c r="D413" s="71">
        <v>89984.983231380204</v>
      </c>
      <c r="E413" s="71">
        <v>15495.406128963899</v>
      </c>
      <c r="F413" s="71">
        <v>105480.38936034399</v>
      </c>
      <c r="H413" s="70">
        <v>411</v>
      </c>
      <c r="I413" s="70" t="s">
        <v>489</v>
      </c>
      <c r="J413" s="75">
        <v>0</v>
      </c>
      <c r="K413" s="71">
        <v>1040996.42902435</v>
      </c>
      <c r="L413" s="71">
        <v>278459.213374421</v>
      </c>
      <c r="M413" s="71">
        <v>1319455.64239877</v>
      </c>
      <c r="O413" s="70">
        <v>411</v>
      </c>
      <c r="P413" s="70" t="s">
        <v>489</v>
      </c>
      <c r="Q413" s="75">
        <v>0</v>
      </c>
      <c r="R413" s="71">
        <v>255111.59106809599</v>
      </c>
      <c r="S413" s="71">
        <v>519714.92968785</v>
      </c>
      <c r="T413" s="71">
        <v>774826.52075594605</v>
      </c>
      <c r="V413" s="70">
        <v>411</v>
      </c>
      <c r="W413" s="70" t="s">
        <v>489</v>
      </c>
      <c r="X413" s="71">
        <v>0</v>
      </c>
      <c r="Y413" s="71">
        <v>716796.67385539098</v>
      </c>
      <c r="Z413" s="71">
        <v>177677.317331831</v>
      </c>
      <c r="AA413" s="71">
        <v>894473.99118722102</v>
      </c>
      <c r="AC413" s="70">
        <v>411</v>
      </c>
      <c r="AD413" s="70" t="s">
        <v>489</v>
      </c>
      <c r="AE413" s="71">
        <v>0</v>
      </c>
      <c r="AF413" s="71">
        <v>82369.346919453499</v>
      </c>
      <c r="AG413" s="71">
        <v>94818.821259278397</v>
      </c>
      <c r="AH413" s="71">
        <v>177188.16817873201</v>
      </c>
      <c r="AJ413" s="70">
        <v>411</v>
      </c>
      <c r="AK413" s="70" t="s">
        <v>489</v>
      </c>
      <c r="AL413" s="71">
        <v>0</v>
      </c>
      <c r="AM413" s="71">
        <v>5810.7410566464696</v>
      </c>
      <c r="AN413" s="71">
        <v>1701.4671200622699</v>
      </c>
      <c r="AO413" s="71">
        <v>7512.2081767087402</v>
      </c>
      <c r="AQ413" s="70">
        <v>411</v>
      </c>
      <c r="AR413" s="70" t="s">
        <v>489</v>
      </c>
      <c r="AS413" s="71">
        <v>0</v>
      </c>
      <c r="AT413" s="71">
        <v>6654.3190393265604</v>
      </c>
      <c r="AU413" s="71">
        <v>2780.6439185694198</v>
      </c>
      <c r="AV413" s="71">
        <v>9434.9629578959793</v>
      </c>
      <c r="AX413" s="70">
        <v>411</v>
      </c>
      <c r="AY413" s="70" t="s">
        <v>489</v>
      </c>
      <c r="AZ413" s="71">
        <v>0</v>
      </c>
      <c r="BA413" s="71">
        <v>5810.7410566464696</v>
      </c>
      <c r="BB413" s="71">
        <v>1701.4671200622699</v>
      </c>
      <c r="BC413" s="71">
        <v>7512.2081767087402</v>
      </c>
      <c r="BE413" s="70">
        <v>411</v>
      </c>
      <c r="BF413" s="70" t="s">
        <v>489</v>
      </c>
      <c r="BG413" s="71">
        <v>0</v>
      </c>
      <c r="BH413" s="71">
        <v>6654.3190393265604</v>
      </c>
      <c r="BI413" s="71">
        <v>2780.6439185694198</v>
      </c>
      <c r="BJ413" s="71">
        <v>9434.9629578959793</v>
      </c>
      <c r="BL413" s="70">
        <v>411</v>
      </c>
      <c r="BM413" s="70" t="s">
        <v>489</v>
      </c>
      <c r="BN413" s="71">
        <v>0</v>
      </c>
      <c r="BO413" s="71">
        <v>11832.529126163299</v>
      </c>
      <c r="BP413" s="71">
        <v>3464.7317887823901</v>
      </c>
      <c r="BQ413" s="71">
        <v>15297.2609149457</v>
      </c>
      <c r="BS413" s="70">
        <v>411</v>
      </c>
      <c r="BT413" s="70" t="s">
        <v>489</v>
      </c>
      <c r="BU413" s="71">
        <v>0</v>
      </c>
      <c r="BV413" s="71">
        <v>9445.5755116453893</v>
      </c>
      <c r="BW413" s="71">
        <v>4497.5435732411497</v>
      </c>
      <c r="BX413" s="71">
        <v>13943.119084886501</v>
      </c>
      <c r="BZ413" s="70">
        <v>411</v>
      </c>
      <c r="CA413" s="70" t="s">
        <v>489</v>
      </c>
      <c r="CB413" s="71">
        <v>0</v>
      </c>
      <c r="CC413" s="71">
        <v>26838.427716474001</v>
      </c>
      <c r="CD413" s="71">
        <v>6933.2033328223697</v>
      </c>
      <c r="CE413" s="71">
        <v>33771.631049296397</v>
      </c>
      <c r="CG413" s="70">
        <v>411</v>
      </c>
      <c r="CH413" s="70" t="s">
        <v>489</v>
      </c>
      <c r="CI413" s="71">
        <v>0</v>
      </c>
      <c r="CJ413" s="71">
        <v>12766.076009005301</v>
      </c>
      <c r="CK413" s="71">
        <v>14253.228313380199</v>
      </c>
      <c r="CL413" s="71">
        <v>27019.3043223854</v>
      </c>
      <c r="CN413" s="70">
        <v>411</v>
      </c>
      <c r="CO413" s="70" t="s">
        <v>489</v>
      </c>
      <c r="CP413" s="71">
        <v>0</v>
      </c>
      <c r="CQ413" s="71">
        <v>4901.2489822859898</v>
      </c>
      <c r="CR413" s="71">
        <v>1435.15498441624</v>
      </c>
      <c r="CS413" s="71">
        <v>6336.4039667022398</v>
      </c>
      <c r="CU413" s="70">
        <v>411</v>
      </c>
      <c r="CV413" s="70" t="s">
        <v>489</v>
      </c>
      <c r="CW413" s="71">
        <v>0</v>
      </c>
      <c r="CX413" s="71">
        <v>5588.3289953064696</v>
      </c>
      <c r="CY413" s="71">
        <v>2382.35572473001</v>
      </c>
      <c r="CZ413" s="71">
        <v>7970.68472003648</v>
      </c>
      <c r="DB413" s="70">
        <v>411</v>
      </c>
      <c r="DC413" s="70" t="s">
        <v>489</v>
      </c>
      <c r="DD413" s="71">
        <v>0</v>
      </c>
      <c r="DE413" s="71">
        <v>20697.345313681799</v>
      </c>
      <c r="DF413" s="71">
        <v>6571.08117526567</v>
      </c>
      <c r="DG413" s="71">
        <v>27268.426488947502</v>
      </c>
      <c r="DI413" s="70">
        <v>411</v>
      </c>
      <c r="DJ413" s="70" t="s">
        <v>489</v>
      </c>
      <c r="DK413" s="71">
        <v>0</v>
      </c>
      <c r="DL413" s="71">
        <v>20232.422855338002</v>
      </c>
      <c r="DM413" s="71">
        <v>8695.1174547189294</v>
      </c>
      <c r="DN413" s="71">
        <v>28927.540310057</v>
      </c>
      <c r="DP413" s="70">
        <v>411</v>
      </c>
      <c r="DQ413" s="70" t="s">
        <v>489</v>
      </c>
      <c r="DR413" s="71">
        <v>0</v>
      </c>
      <c r="DS413" s="71">
        <v>13355.659381372599</v>
      </c>
      <c r="DT413" s="71">
        <v>3910.7258579633699</v>
      </c>
      <c r="DU413" s="71">
        <v>17266.385239335999</v>
      </c>
      <c r="DW413" s="70">
        <v>411</v>
      </c>
      <c r="DX413" s="70" t="s">
        <v>489</v>
      </c>
      <c r="DY413" s="71">
        <v>0</v>
      </c>
      <c r="DZ413" s="71">
        <v>10117.541807473301</v>
      </c>
      <c r="EA413" s="71">
        <v>6820.83644592788</v>
      </c>
      <c r="EB413" s="71">
        <v>16938.378253401199</v>
      </c>
    </row>
    <row r="414" spans="1:132" x14ac:dyDescent="0.35">
      <c r="A414" s="70">
        <v>412</v>
      </c>
      <c r="B414" s="70" t="s">
        <v>490</v>
      </c>
      <c r="C414" s="71">
        <v>0</v>
      </c>
      <c r="D414" s="71">
        <v>4241.3699476509701</v>
      </c>
      <c r="E414" s="71">
        <v>7959.4436619859898</v>
      </c>
      <c r="F414" s="71">
        <v>12200.813609637</v>
      </c>
      <c r="H414" s="70">
        <v>412</v>
      </c>
      <c r="I414" s="70" t="s">
        <v>490</v>
      </c>
      <c r="J414" s="75">
        <v>0</v>
      </c>
      <c r="K414" s="71">
        <v>46591.618443565203</v>
      </c>
      <c r="L414" s="71">
        <v>142676.76894943599</v>
      </c>
      <c r="M414" s="71">
        <v>189268.387393001</v>
      </c>
      <c r="O414" s="70">
        <v>412</v>
      </c>
      <c r="P414" s="70" t="s">
        <v>490</v>
      </c>
      <c r="Q414" s="75">
        <v>0</v>
      </c>
      <c r="R414" s="71">
        <v>321059.60978852201</v>
      </c>
      <c r="S414" s="71">
        <v>264793.08611675102</v>
      </c>
      <c r="T414" s="71">
        <v>585852.69590527297</v>
      </c>
      <c r="V414" s="70">
        <v>412</v>
      </c>
      <c r="W414" s="70" t="s">
        <v>490</v>
      </c>
      <c r="X414" s="71">
        <v>0</v>
      </c>
      <c r="Y414" s="71">
        <v>28764.9016992982</v>
      </c>
      <c r="Z414" s="71">
        <v>91208.339552678197</v>
      </c>
      <c r="AA414" s="71">
        <v>119973.241251976</v>
      </c>
      <c r="AC414" s="70">
        <v>412</v>
      </c>
      <c r="AD414" s="70" t="s">
        <v>490</v>
      </c>
      <c r="AE414" s="71">
        <v>0</v>
      </c>
      <c r="AF414" s="71">
        <v>56984.265593449898</v>
      </c>
      <c r="AG414" s="71">
        <v>48253.482782240499</v>
      </c>
      <c r="AH414" s="71">
        <v>105237.74837569</v>
      </c>
      <c r="AJ414" s="70">
        <v>412</v>
      </c>
      <c r="AK414" s="70" t="s">
        <v>490</v>
      </c>
      <c r="AL414" s="71">
        <v>0</v>
      </c>
      <c r="AM414" s="71">
        <v>294.36656399974299</v>
      </c>
      <c r="AN414" s="71">
        <v>870.30644589078702</v>
      </c>
      <c r="AO414" s="71">
        <v>1164.67300989053</v>
      </c>
      <c r="AQ414" s="70">
        <v>412</v>
      </c>
      <c r="AR414" s="70" t="s">
        <v>490</v>
      </c>
      <c r="AS414" s="71">
        <v>0</v>
      </c>
      <c r="AT414" s="71">
        <v>362.373717853313</v>
      </c>
      <c r="AU414" s="71">
        <v>1422.3560777120699</v>
      </c>
      <c r="AV414" s="71">
        <v>1784.7297955653801</v>
      </c>
      <c r="AX414" s="70">
        <v>412</v>
      </c>
      <c r="AY414" s="70" t="s">
        <v>490</v>
      </c>
      <c r="AZ414" s="71">
        <v>0</v>
      </c>
      <c r="BA414" s="71">
        <v>294.36656399974299</v>
      </c>
      <c r="BB414" s="71">
        <v>870.30644589078702</v>
      </c>
      <c r="BC414" s="71">
        <v>1164.67300989053</v>
      </c>
      <c r="BE414" s="70">
        <v>412</v>
      </c>
      <c r="BF414" s="70" t="s">
        <v>490</v>
      </c>
      <c r="BG414" s="71">
        <v>0</v>
      </c>
      <c r="BH414" s="71">
        <v>362.373717853313</v>
      </c>
      <c r="BI414" s="71">
        <v>1422.3560777120699</v>
      </c>
      <c r="BJ414" s="71">
        <v>1784.7297955653801</v>
      </c>
      <c r="BL414" s="70">
        <v>412</v>
      </c>
      <c r="BM414" s="70" t="s">
        <v>490</v>
      </c>
      <c r="BN414" s="71">
        <v>0</v>
      </c>
      <c r="BO414" s="71">
        <v>599.42456708021905</v>
      </c>
      <c r="BP414" s="71">
        <v>1772.2225563487</v>
      </c>
      <c r="BQ414" s="71">
        <v>2371.6471234289202</v>
      </c>
      <c r="BS414" s="70">
        <v>412</v>
      </c>
      <c r="BT414" s="70" t="s">
        <v>490</v>
      </c>
      <c r="BU414" s="71">
        <v>0</v>
      </c>
      <c r="BV414" s="71">
        <v>740.76494273298795</v>
      </c>
      <c r="BW414" s="71">
        <v>2296.5102144830698</v>
      </c>
      <c r="BX414" s="71">
        <v>3037.2751572160601</v>
      </c>
      <c r="BZ414" s="70">
        <v>412</v>
      </c>
      <c r="CA414" s="70" t="s">
        <v>490</v>
      </c>
      <c r="CB414" s="71">
        <v>0</v>
      </c>
      <c r="CC414" s="71">
        <v>1143.8854330138399</v>
      </c>
      <c r="CD414" s="71">
        <v>3554.9211791060102</v>
      </c>
      <c r="CE414" s="71">
        <v>4698.8066121198499</v>
      </c>
      <c r="CG414" s="70">
        <v>412</v>
      </c>
      <c r="CH414" s="70" t="s">
        <v>490</v>
      </c>
      <c r="CI414" s="71">
        <v>0</v>
      </c>
      <c r="CJ414" s="71">
        <v>4251.0967900430096</v>
      </c>
      <c r="CK414" s="71">
        <v>7254.7746564947502</v>
      </c>
      <c r="CL414" s="71">
        <v>11505.8714465378</v>
      </c>
      <c r="CN414" s="70">
        <v>412</v>
      </c>
      <c r="CO414" s="70" t="s">
        <v>490</v>
      </c>
      <c r="CP414" s="71">
        <v>0</v>
      </c>
      <c r="CQ414" s="71">
        <v>248.29256856532899</v>
      </c>
      <c r="CR414" s="71">
        <v>734.08684720515498</v>
      </c>
      <c r="CS414" s="71">
        <v>982.379415770484</v>
      </c>
      <c r="CU414" s="70">
        <v>412</v>
      </c>
      <c r="CV414" s="70" t="s">
        <v>490</v>
      </c>
      <c r="CW414" s="71">
        <v>0</v>
      </c>
      <c r="CX414" s="71">
        <v>293.69632499367702</v>
      </c>
      <c r="CY414" s="71">
        <v>1218.0580839715899</v>
      </c>
      <c r="CZ414" s="71">
        <v>1511.7544089652699</v>
      </c>
      <c r="DB414" s="70">
        <v>412</v>
      </c>
      <c r="DC414" s="70" t="s">
        <v>490</v>
      </c>
      <c r="DD414" s="71">
        <v>0</v>
      </c>
      <c r="DE414" s="71">
        <v>787.86012305521194</v>
      </c>
      <c r="DF414" s="71">
        <v>3380.9272411096499</v>
      </c>
      <c r="DG414" s="71">
        <v>4168.7873641648603</v>
      </c>
      <c r="DI414" s="70">
        <v>412</v>
      </c>
      <c r="DJ414" s="70" t="s">
        <v>490</v>
      </c>
      <c r="DK414" s="71">
        <v>0</v>
      </c>
      <c r="DL414" s="71">
        <v>1110.6250910193201</v>
      </c>
      <c r="DM414" s="71">
        <v>4447.9684090377496</v>
      </c>
      <c r="DN414" s="71">
        <v>5558.5935000570598</v>
      </c>
      <c r="DP414" s="70">
        <v>412</v>
      </c>
      <c r="DQ414" s="70" t="s">
        <v>490</v>
      </c>
      <c r="DR414" s="71">
        <v>0</v>
      </c>
      <c r="DS414" s="71">
        <v>676.58488370406599</v>
      </c>
      <c r="DT414" s="71">
        <v>2000.3500991384001</v>
      </c>
      <c r="DU414" s="71">
        <v>2676.9349828424702</v>
      </c>
      <c r="DW414" s="70">
        <v>412</v>
      </c>
      <c r="DX414" s="70" t="s">
        <v>490</v>
      </c>
      <c r="DY414" s="71">
        <v>0</v>
      </c>
      <c r="DZ414" s="71">
        <v>3023.07606173263</v>
      </c>
      <c r="EA414" s="71">
        <v>3484.40014918526</v>
      </c>
      <c r="EB414" s="71">
        <v>6507.4762109178901</v>
      </c>
    </row>
    <row r="415" spans="1:132" x14ac:dyDescent="0.35">
      <c r="A415" s="70">
        <v>413</v>
      </c>
      <c r="B415" s="70" t="s">
        <v>491</v>
      </c>
      <c r="C415" s="71">
        <v>0</v>
      </c>
      <c r="D415" s="71">
        <v>18.2279306373084</v>
      </c>
      <c r="E415" s="71">
        <v>2.4076863053826698</v>
      </c>
      <c r="F415" s="71">
        <v>20.635616942691001</v>
      </c>
      <c r="H415" s="70">
        <v>413</v>
      </c>
      <c r="I415" s="70" t="s">
        <v>491</v>
      </c>
      <c r="J415" s="75">
        <v>0</v>
      </c>
      <c r="K415" s="71">
        <v>115.34055205809</v>
      </c>
      <c r="L415" s="71">
        <v>43.393881735084797</v>
      </c>
      <c r="M415" s="71">
        <v>158.73443379317499</v>
      </c>
      <c r="O415" s="70">
        <v>413</v>
      </c>
      <c r="P415" s="70" t="s">
        <v>491</v>
      </c>
      <c r="Q415" s="75">
        <v>0</v>
      </c>
      <c r="R415" s="71">
        <v>41.487116051518001</v>
      </c>
      <c r="S415" s="71">
        <v>81.520506233535301</v>
      </c>
      <c r="T415" s="71">
        <v>123.007622285053</v>
      </c>
      <c r="V415" s="70">
        <v>413</v>
      </c>
      <c r="W415" s="70" t="s">
        <v>491</v>
      </c>
      <c r="X415" s="71">
        <v>0</v>
      </c>
      <c r="Y415" s="71">
        <v>75.547598924132203</v>
      </c>
      <c r="Z415" s="71">
        <v>27.6282336355045</v>
      </c>
      <c r="AA415" s="71">
        <v>103.175832559637</v>
      </c>
      <c r="AC415" s="70">
        <v>413</v>
      </c>
      <c r="AD415" s="70" t="s">
        <v>491</v>
      </c>
      <c r="AE415" s="71">
        <v>0</v>
      </c>
      <c r="AF415" s="71">
        <v>19.981223624154701</v>
      </c>
      <c r="AG415" s="71">
        <v>14.8928868741662</v>
      </c>
      <c r="AH415" s="71">
        <v>34.874110498320903</v>
      </c>
      <c r="AJ415" s="70">
        <v>413</v>
      </c>
      <c r="AK415" s="70" t="s">
        <v>491</v>
      </c>
      <c r="AL415" s="71">
        <v>0</v>
      </c>
      <c r="AM415" s="71">
        <v>0.66834653131905497</v>
      </c>
      <c r="AN415" s="71">
        <v>0.26567688351186902</v>
      </c>
      <c r="AO415" s="71">
        <v>0.93402341483092399</v>
      </c>
      <c r="AQ415" s="70">
        <v>413</v>
      </c>
      <c r="AR415" s="70" t="s">
        <v>491</v>
      </c>
      <c r="AS415" s="71">
        <v>0</v>
      </c>
      <c r="AT415" s="71">
        <v>0.39666355154606397</v>
      </c>
      <c r="AU415" s="71">
        <v>0.43416915342601098</v>
      </c>
      <c r="AV415" s="71">
        <v>0.83083270497207495</v>
      </c>
      <c r="AX415" s="70">
        <v>413</v>
      </c>
      <c r="AY415" s="70" t="s">
        <v>491</v>
      </c>
      <c r="AZ415" s="71">
        <v>0</v>
      </c>
      <c r="BA415" s="71">
        <v>0.66834653131905497</v>
      </c>
      <c r="BB415" s="71">
        <v>0.26567688351186902</v>
      </c>
      <c r="BC415" s="71">
        <v>0.93402341483092399</v>
      </c>
      <c r="BE415" s="70">
        <v>413</v>
      </c>
      <c r="BF415" s="70" t="s">
        <v>491</v>
      </c>
      <c r="BG415" s="71">
        <v>0</v>
      </c>
      <c r="BH415" s="71">
        <v>0.39666355154606397</v>
      </c>
      <c r="BI415" s="71">
        <v>0.43416915342601098</v>
      </c>
      <c r="BJ415" s="71">
        <v>0.83083270497207495</v>
      </c>
      <c r="BL415" s="70">
        <v>413</v>
      </c>
      <c r="BM415" s="70" t="s">
        <v>491</v>
      </c>
      <c r="BN415" s="71">
        <v>0</v>
      </c>
      <c r="BO415" s="71">
        <v>1.3609675119075</v>
      </c>
      <c r="BP415" s="71">
        <v>0.54100319247692397</v>
      </c>
      <c r="BQ415" s="71">
        <v>1.9019707043844301</v>
      </c>
      <c r="BS415" s="70">
        <v>413</v>
      </c>
      <c r="BT415" s="70" t="s">
        <v>491</v>
      </c>
      <c r="BU415" s="71">
        <v>0</v>
      </c>
      <c r="BV415" s="71">
        <v>0.80718454252024197</v>
      </c>
      <c r="BW415" s="71">
        <v>0.703688164627429</v>
      </c>
      <c r="BX415" s="71">
        <v>1.51087270714767</v>
      </c>
      <c r="BZ415" s="70">
        <v>413</v>
      </c>
      <c r="CA415" s="70" t="s">
        <v>491</v>
      </c>
      <c r="CB415" s="71">
        <v>0</v>
      </c>
      <c r="CC415" s="71">
        <v>2.9326617639597901</v>
      </c>
      <c r="CD415" s="71">
        <v>1.0795587828712401</v>
      </c>
      <c r="CE415" s="71">
        <v>4.0122205468310401</v>
      </c>
      <c r="CG415" s="70">
        <v>413</v>
      </c>
      <c r="CH415" s="70" t="s">
        <v>491</v>
      </c>
      <c r="CI415" s="71">
        <v>0</v>
      </c>
      <c r="CJ415" s="71">
        <v>1.2741223784492901</v>
      </c>
      <c r="CK415" s="71">
        <v>2.2382558535337602</v>
      </c>
      <c r="CL415" s="71">
        <v>3.5123782319830501</v>
      </c>
      <c r="CN415" s="70">
        <v>413</v>
      </c>
      <c r="CO415" s="70" t="s">
        <v>491</v>
      </c>
      <c r="CP415" s="71">
        <v>0</v>
      </c>
      <c r="CQ415" s="71">
        <v>0.56373752065496596</v>
      </c>
      <c r="CR415" s="71">
        <v>0.22409337160877801</v>
      </c>
      <c r="CS415" s="71">
        <v>0.78783089226374403</v>
      </c>
      <c r="CU415" s="70">
        <v>413</v>
      </c>
      <c r="CV415" s="70" t="s">
        <v>491</v>
      </c>
      <c r="CW415" s="71">
        <v>0</v>
      </c>
      <c r="CX415" s="71">
        <v>0.32907837275094998</v>
      </c>
      <c r="CY415" s="71">
        <v>0.37218070433664502</v>
      </c>
      <c r="CZ415" s="71">
        <v>0.70125907708759505</v>
      </c>
      <c r="DB415" s="70">
        <v>413</v>
      </c>
      <c r="DC415" s="70" t="s">
        <v>491</v>
      </c>
      <c r="DD415" s="71">
        <v>0</v>
      </c>
      <c r="DE415" s="71">
        <v>3.5328530091332899</v>
      </c>
      <c r="DF415" s="71">
        <v>1.0190383468339499</v>
      </c>
      <c r="DG415" s="71">
        <v>4.55189135596724</v>
      </c>
      <c r="DI415" s="70">
        <v>413</v>
      </c>
      <c r="DJ415" s="70" t="s">
        <v>491</v>
      </c>
      <c r="DK415" s="71">
        <v>0</v>
      </c>
      <c r="DL415" s="71">
        <v>1.2211481972482601</v>
      </c>
      <c r="DM415" s="71">
        <v>1.35756937060168</v>
      </c>
      <c r="DN415" s="71">
        <v>2.5787175678499401</v>
      </c>
      <c r="DP415" s="70">
        <v>413</v>
      </c>
      <c r="DQ415" s="70" t="s">
        <v>491</v>
      </c>
      <c r="DR415" s="71">
        <v>0</v>
      </c>
      <c r="DS415" s="71">
        <v>1.5361566681429</v>
      </c>
      <c r="DT415" s="71">
        <v>0.61064327718243605</v>
      </c>
      <c r="DU415" s="71">
        <v>2.1467999453253301</v>
      </c>
      <c r="DW415" s="70">
        <v>413</v>
      </c>
      <c r="DX415" s="70" t="s">
        <v>491</v>
      </c>
      <c r="DY415" s="71">
        <v>0</v>
      </c>
      <c r="DZ415" s="71">
        <v>0.75556186726827601</v>
      </c>
      <c r="EA415" s="71">
        <v>1.0666313517056201</v>
      </c>
      <c r="EB415" s="71">
        <v>1.8221932189739001</v>
      </c>
    </row>
    <row r="416" spans="1:132" x14ac:dyDescent="0.35">
      <c r="A416" s="70">
        <v>414</v>
      </c>
      <c r="B416" s="70" t="s">
        <v>492</v>
      </c>
      <c r="C416" s="71">
        <v>0</v>
      </c>
      <c r="D416" s="71">
        <v>2883.6968551397099</v>
      </c>
      <c r="E416" s="71">
        <v>1515.00051063258</v>
      </c>
      <c r="F416" s="71">
        <v>4398.6973657722901</v>
      </c>
      <c r="H416" s="70">
        <v>414</v>
      </c>
      <c r="I416" s="70" t="s">
        <v>492</v>
      </c>
      <c r="J416" s="75">
        <v>0</v>
      </c>
      <c r="K416" s="71">
        <v>32929.696655473701</v>
      </c>
      <c r="L416" s="71">
        <v>27249.717189703599</v>
      </c>
      <c r="M416" s="71">
        <v>60179.413845177303</v>
      </c>
      <c r="O416" s="70">
        <v>414</v>
      </c>
      <c r="P416" s="70" t="s">
        <v>492</v>
      </c>
      <c r="Q416" s="75">
        <v>0</v>
      </c>
      <c r="R416" s="71">
        <v>65023.012221332203</v>
      </c>
      <c r="S416" s="71">
        <v>50961.278694752698</v>
      </c>
      <c r="T416" s="71">
        <v>115984.290916085</v>
      </c>
      <c r="V416" s="70">
        <v>414</v>
      </c>
      <c r="W416" s="70" t="s">
        <v>492</v>
      </c>
      <c r="X416" s="71">
        <v>0</v>
      </c>
      <c r="Y416" s="71">
        <v>24784.612154535302</v>
      </c>
      <c r="Z416" s="71">
        <v>17375.665074720699</v>
      </c>
      <c r="AA416" s="71">
        <v>42160.277229255997</v>
      </c>
      <c r="AC416" s="70">
        <v>414</v>
      </c>
      <c r="AD416" s="70" t="s">
        <v>492</v>
      </c>
      <c r="AE416" s="71">
        <v>0</v>
      </c>
      <c r="AF416" s="71">
        <v>14602.8394549274</v>
      </c>
      <c r="AG416" s="71">
        <v>9301.4350170187299</v>
      </c>
      <c r="AH416" s="71">
        <v>23904.274471946101</v>
      </c>
      <c r="AJ416" s="70">
        <v>414</v>
      </c>
      <c r="AK416" s="70" t="s">
        <v>492</v>
      </c>
      <c r="AL416" s="71">
        <v>0</v>
      </c>
      <c r="AM416" s="71">
        <v>180.63990983239501</v>
      </c>
      <c r="AN416" s="71">
        <v>166.605730787314</v>
      </c>
      <c r="AO416" s="71">
        <v>347.24564061970898</v>
      </c>
      <c r="AQ416" s="70">
        <v>414</v>
      </c>
      <c r="AR416" s="70" t="s">
        <v>492</v>
      </c>
      <c r="AS416" s="71">
        <v>0</v>
      </c>
      <c r="AT416" s="71">
        <v>1357.2943103642999</v>
      </c>
      <c r="AU416" s="71">
        <v>272.27428743553799</v>
      </c>
      <c r="AV416" s="71">
        <v>1629.5685977998401</v>
      </c>
      <c r="AX416" s="70">
        <v>414</v>
      </c>
      <c r="AY416" s="70" t="s">
        <v>492</v>
      </c>
      <c r="AZ416" s="71">
        <v>0</v>
      </c>
      <c r="BA416" s="71">
        <v>180.63990983239501</v>
      </c>
      <c r="BB416" s="71">
        <v>166.605730787314</v>
      </c>
      <c r="BC416" s="71">
        <v>347.24564061970898</v>
      </c>
      <c r="BE416" s="70">
        <v>414</v>
      </c>
      <c r="BF416" s="70" t="s">
        <v>492</v>
      </c>
      <c r="BG416" s="71">
        <v>0</v>
      </c>
      <c r="BH416" s="71">
        <v>1357.2943103642999</v>
      </c>
      <c r="BI416" s="71">
        <v>272.27428743553799</v>
      </c>
      <c r="BJ416" s="71">
        <v>1629.5685977998401</v>
      </c>
      <c r="BL416" s="70">
        <v>414</v>
      </c>
      <c r="BM416" s="70" t="s">
        <v>492</v>
      </c>
      <c r="BN416" s="71">
        <v>0</v>
      </c>
      <c r="BO416" s="71">
        <v>367.84068909669901</v>
      </c>
      <c r="BP416" s="71">
        <v>339.26260745550002</v>
      </c>
      <c r="BQ416" s="71">
        <v>707.10329655220005</v>
      </c>
      <c r="BS416" s="70">
        <v>414</v>
      </c>
      <c r="BT416" s="70" t="s">
        <v>492</v>
      </c>
      <c r="BU416" s="71">
        <v>0</v>
      </c>
      <c r="BV416" s="71">
        <v>1662.9008056584901</v>
      </c>
      <c r="BW416" s="71">
        <v>440.668083369535</v>
      </c>
      <c r="BX416" s="71">
        <v>2103.5688890280198</v>
      </c>
      <c r="BZ416" s="70">
        <v>414</v>
      </c>
      <c r="CA416" s="70" t="s">
        <v>492</v>
      </c>
      <c r="CB416" s="71">
        <v>0</v>
      </c>
      <c r="CC416" s="71">
        <v>854.27465279683804</v>
      </c>
      <c r="CD416" s="71">
        <v>678.30531365106901</v>
      </c>
      <c r="CE416" s="71">
        <v>1532.57996644791</v>
      </c>
      <c r="CG416" s="70">
        <v>414</v>
      </c>
      <c r="CH416" s="70" t="s">
        <v>492</v>
      </c>
      <c r="CI416" s="71">
        <v>0</v>
      </c>
      <c r="CJ416" s="71">
        <v>2309.2371772240099</v>
      </c>
      <c r="CK416" s="71">
        <v>1398.1103595561899</v>
      </c>
      <c r="CL416" s="71">
        <v>3707.3475367801998</v>
      </c>
      <c r="CN416" s="70">
        <v>414</v>
      </c>
      <c r="CO416" s="70" t="s">
        <v>492</v>
      </c>
      <c r="CP416" s="71">
        <v>0</v>
      </c>
      <c r="CQ416" s="71">
        <v>152.36631018234101</v>
      </c>
      <c r="CR416" s="71">
        <v>140.528748485585</v>
      </c>
      <c r="CS416" s="71">
        <v>292.89505866792598</v>
      </c>
      <c r="CU416" s="70">
        <v>414</v>
      </c>
      <c r="CV416" s="70" t="s">
        <v>492</v>
      </c>
      <c r="CW416" s="71">
        <v>0</v>
      </c>
      <c r="CX416" s="71">
        <v>1104.24369813667</v>
      </c>
      <c r="CY416" s="71">
        <v>233.313521300975</v>
      </c>
      <c r="CZ416" s="71">
        <v>1337.55721943765</v>
      </c>
      <c r="DB416" s="70">
        <v>414</v>
      </c>
      <c r="DC416" s="70" t="s">
        <v>492</v>
      </c>
      <c r="DD416" s="71">
        <v>0</v>
      </c>
      <c r="DE416" s="71">
        <v>916.95407057427803</v>
      </c>
      <c r="DF416" s="71">
        <v>642.07791848130796</v>
      </c>
      <c r="DG416" s="71">
        <v>1559.03198905559</v>
      </c>
      <c r="DI416" s="70">
        <v>414</v>
      </c>
      <c r="DJ416" s="70" t="s">
        <v>492</v>
      </c>
      <c r="DK416" s="71">
        <v>0</v>
      </c>
      <c r="DL416" s="71">
        <v>4125.1634400739904</v>
      </c>
      <c r="DM416" s="71">
        <v>851.389674519084</v>
      </c>
      <c r="DN416" s="71">
        <v>4976.5531145930699</v>
      </c>
      <c r="DP416" s="70">
        <v>414</v>
      </c>
      <c r="DQ416" s="70" t="s">
        <v>492</v>
      </c>
      <c r="DR416" s="71">
        <v>0</v>
      </c>
      <c r="DS416" s="71">
        <v>415.19060699560401</v>
      </c>
      <c r="DT416" s="71">
        <v>382.93384091429698</v>
      </c>
      <c r="DU416" s="71">
        <v>798.12444790990105</v>
      </c>
      <c r="DW416" s="70">
        <v>414</v>
      </c>
      <c r="DX416" s="70" t="s">
        <v>492</v>
      </c>
      <c r="DY416" s="71">
        <v>0</v>
      </c>
      <c r="DZ416" s="71">
        <v>2062.6547669905199</v>
      </c>
      <c r="EA416" s="71">
        <v>668.19531653443505</v>
      </c>
      <c r="EB416" s="71">
        <v>2730.8500835249602</v>
      </c>
    </row>
    <row r="417" spans="1:132" x14ac:dyDescent="0.35">
      <c r="A417" s="70">
        <v>415</v>
      </c>
      <c r="B417" s="70" t="s">
        <v>493</v>
      </c>
      <c r="C417" s="71">
        <v>0</v>
      </c>
      <c r="D417" s="71">
        <v>9484.7828072819902</v>
      </c>
      <c r="E417" s="71">
        <v>3982.551025792</v>
      </c>
      <c r="F417" s="71">
        <v>13467.333833074001</v>
      </c>
      <c r="H417" s="70">
        <v>415</v>
      </c>
      <c r="I417" s="70" t="s">
        <v>493</v>
      </c>
      <c r="J417" s="75">
        <v>0</v>
      </c>
      <c r="K417" s="71">
        <v>118543.541094806</v>
      </c>
      <c r="L417" s="71">
        <v>71633.381628488103</v>
      </c>
      <c r="M417" s="71">
        <v>190176.922723294</v>
      </c>
      <c r="O417" s="70">
        <v>415</v>
      </c>
      <c r="P417" s="70" t="s">
        <v>493</v>
      </c>
      <c r="Q417" s="75">
        <v>0</v>
      </c>
      <c r="R417" s="71">
        <v>241902.62268510499</v>
      </c>
      <c r="S417" s="71">
        <v>133969.116538603</v>
      </c>
      <c r="T417" s="71">
        <v>375871.73922370799</v>
      </c>
      <c r="V417" s="70">
        <v>415</v>
      </c>
      <c r="W417" s="70" t="s">
        <v>493</v>
      </c>
      <c r="X417" s="71">
        <v>0</v>
      </c>
      <c r="Y417" s="71">
        <v>88613.265280510197</v>
      </c>
      <c r="Z417" s="71">
        <v>45676.335369941597</v>
      </c>
      <c r="AA417" s="71">
        <v>134289.60065045199</v>
      </c>
      <c r="AC417" s="70">
        <v>415</v>
      </c>
      <c r="AD417" s="70" t="s">
        <v>493</v>
      </c>
      <c r="AE417" s="71">
        <v>0</v>
      </c>
      <c r="AF417" s="71">
        <v>53288.732581120697</v>
      </c>
      <c r="AG417" s="71">
        <v>24452.123549734999</v>
      </c>
      <c r="AH417" s="71">
        <v>77740.856130855595</v>
      </c>
      <c r="AJ417" s="70">
        <v>415</v>
      </c>
      <c r="AK417" s="70" t="s">
        <v>493</v>
      </c>
      <c r="AL417" s="71">
        <v>0</v>
      </c>
      <c r="AM417" s="71">
        <v>651.65180929622602</v>
      </c>
      <c r="AN417" s="71">
        <v>437.97237029374003</v>
      </c>
      <c r="AO417" s="71">
        <v>1089.62417958997</v>
      </c>
      <c r="AQ417" s="70">
        <v>415</v>
      </c>
      <c r="AR417" s="70" t="s">
        <v>493</v>
      </c>
      <c r="AS417" s="71">
        <v>0</v>
      </c>
      <c r="AT417" s="71">
        <v>4947.9241506455901</v>
      </c>
      <c r="AU417" s="71">
        <v>715.75327441908996</v>
      </c>
      <c r="AV417" s="71">
        <v>5663.6774250646804</v>
      </c>
      <c r="AX417" s="70">
        <v>415</v>
      </c>
      <c r="AY417" s="70" t="s">
        <v>493</v>
      </c>
      <c r="AZ417" s="71">
        <v>0</v>
      </c>
      <c r="BA417" s="71">
        <v>651.65180929622602</v>
      </c>
      <c r="BB417" s="71">
        <v>437.97237029374003</v>
      </c>
      <c r="BC417" s="71">
        <v>1089.62417958997</v>
      </c>
      <c r="BE417" s="70">
        <v>415</v>
      </c>
      <c r="BF417" s="70" t="s">
        <v>493</v>
      </c>
      <c r="BG417" s="71">
        <v>0</v>
      </c>
      <c r="BH417" s="71">
        <v>4947.9241506455901</v>
      </c>
      <c r="BI417" s="71">
        <v>715.75327441908996</v>
      </c>
      <c r="BJ417" s="71">
        <v>5663.6774250646804</v>
      </c>
      <c r="BL417" s="70">
        <v>415</v>
      </c>
      <c r="BM417" s="70" t="s">
        <v>493</v>
      </c>
      <c r="BN417" s="71">
        <v>0</v>
      </c>
      <c r="BO417" s="71">
        <v>1326.9717129788301</v>
      </c>
      <c r="BP417" s="71">
        <v>891.85196473826204</v>
      </c>
      <c r="BQ417" s="71">
        <v>2218.82367771709</v>
      </c>
      <c r="BS417" s="70">
        <v>415</v>
      </c>
      <c r="BT417" s="70" t="s">
        <v>493</v>
      </c>
      <c r="BU417" s="71">
        <v>0</v>
      </c>
      <c r="BV417" s="71">
        <v>6054.25652255765</v>
      </c>
      <c r="BW417" s="71">
        <v>1158.4351959611299</v>
      </c>
      <c r="BX417" s="71">
        <v>7212.6917185187804</v>
      </c>
      <c r="BZ417" s="70">
        <v>415</v>
      </c>
      <c r="CA417" s="70" t="s">
        <v>493</v>
      </c>
      <c r="CB417" s="71">
        <v>0</v>
      </c>
      <c r="CC417" s="71">
        <v>3073.0175856593401</v>
      </c>
      <c r="CD417" s="71">
        <v>1783.10660707068</v>
      </c>
      <c r="CE417" s="71">
        <v>4856.1241927300198</v>
      </c>
      <c r="CG417" s="70">
        <v>415</v>
      </c>
      <c r="CH417" s="70" t="s">
        <v>493</v>
      </c>
      <c r="CI417" s="71">
        <v>0</v>
      </c>
      <c r="CJ417" s="71">
        <v>8511.1812324090697</v>
      </c>
      <c r="CK417" s="71">
        <v>3675.4264786543199</v>
      </c>
      <c r="CL417" s="71">
        <v>12186.6077110634</v>
      </c>
      <c r="CN417" s="70">
        <v>415</v>
      </c>
      <c r="CO417" s="70" t="s">
        <v>493</v>
      </c>
      <c r="CP417" s="71">
        <v>0</v>
      </c>
      <c r="CQ417" s="71">
        <v>549.655841824974</v>
      </c>
      <c r="CR417" s="71">
        <v>369.42132048996098</v>
      </c>
      <c r="CS417" s="71">
        <v>919.07716231493498</v>
      </c>
      <c r="CU417" s="70">
        <v>415</v>
      </c>
      <c r="CV417" s="70" t="s">
        <v>493</v>
      </c>
      <c r="CW417" s="71">
        <v>0</v>
      </c>
      <c r="CX417" s="71">
        <v>4009.7158330096599</v>
      </c>
      <c r="CY417" s="71">
        <v>613.33467976955706</v>
      </c>
      <c r="CZ417" s="71">
        <v>4623.0505127792203</v>
      </c>
      <c r="DB417" s="70">
        <v>415</v>
      </c>
      <c r="DC417" s="70" t="s">
        <v>493</v>
      </c>
      <c r="DD417" s="71">
        <v>0</v>
      </c>
      <c r="DE417" s="71">
        <v>2743.6220651363101</v>
      </c>
      <c r="DF417" s="71">
        <v>1687.8469549065401</v>
      </c>
      <c r="DG417" s="71">
        <v>4431.4690200428504</v>
      </c>
      <c r="DI417" s="70">
        <v>415</v>
      </c>
      <c r="DJ417" s="70" t="s">
        <v>493</v>
      </c>
      <c r="DK417" s="71">
        <v>0</v>
      </c>
      <c r="DL417" s="71">
        <v>14997.2820373378</v>
      </c>
      <c r="DM417" s="71">
        <v>2238.1283489130801</v>
      </c>
      <c r="DN417" s="71">
        <v>17235.4103862509</v>
      </c>
      <c r="DP417" s="70">
        <v>415</v>
      </c>
      <c r="DQ417" s="70" t="s">
        <v>493</v>
      </c>
      <c r="DR417" s="71">
        <v>0</v>
      </c>
      <c r="DS417" s="71">
        <v>1497.78479463658</v>
      </c>
      <c r="DT417" s="71">
        <v>1006.65470016167</v>
      </c>
      <c r="DU417" s="71">
        <v>2504.4394947982501</v>
      </c>
      <c r="DW417" s="70">
        <v>415</v>
      </c>
      <c r="DX417" s="70" t="s">
        <v>493</v>
      </c>
      <c r="DY417" s="71">
        <v>0</v>
      </c>
      <c r="DZ417" s="71">
        <v>7515.88187828029</v>
      </c>
      <c r="EA417" s="71">
        <v>1756.5588131485699</v>
      </c>
      <c r="EB417" s="71">
        <v>9272.4406914288702</v>
      </c>
    </row>
    <row r="418" spans="1:132" x14ac:dyDescent="0.35">
      <c r="A418" s="70">
        <v>416</v>
      </c>
      <c r="B418" s="70" t="s">
        <v>494</v>
      </c>
      <c r="C418" s="71">
        <v>0</v>
      </c>
      <c r="D418" s="71">
        <v>10728.568004832199</v>
      </c>
      <c r="E418" s="71">
        <v>8648.0296663218996</v>
      </c>
      <c r="F418" s="71">
        <v>19376.597671154101</v>
      </c>
      <c r="H418" s="70">
        <v>416</v>
      </c>
      <c r="I418" s="70" t="s">
        <v>494</v>
      </c>
      <c r="J418" s="75">
        <v>0</v>
      </c>
      <c r="K418" s="71">
        <v>115230.072900453</v>
      </c>
      <c r="L418" s="71">
        <v>155541.95654469999</v>
      </c>
      <c r="M418" s="71">
        <v>270772.02944515302</v>
      </c>
      <c r="O418" s="70">
        <v>416</v>
      </c>
      <c r="P418" s="70" t="s">
        <v>494</v>
      </c>
      <c r="Q418" s="75">
        <v>0</v>
      </c>
      <c r="R418" s="71">
        <v>223220.11438390799</v>
      </c>
      <c r="S418" s="71">
        <v>290859.83694017399</v>
      </c>
      <c r="T418" s="71">
        <v>514079.95132408198</v>
      </c>
      <c r="V418" s="70">
        <v>416</v>
      </c>
      <c r="W418" s="70" t="s">
        <v>494</v>
      </c>
      <c r="X418" s="71">
        <v>0</v>
      </c>
      <c r="Y418" s="71">
        <v>123046.414273168</v>
      </c>
      <c r="Z418" s="71">
        <v>99183.863956837798</v>
      </c>
      <c r="AA418" s="71">
        <v>222230.278230005</v>
      </c>
      <c r="AC418" s="70">
        <v>416</v>
      </c>
      <c r="AD418" s="70" t="s">
        <v>494</v>
      </c>
      <c r="AE418" s="71">
        <v>0</v>
      </c>
      <c r="AF418" s="71">
        <v>136059.33261731401</v>
      </c>
      <c r="AG418" s="71">
        <v>53086.577261723898</v>
      </c>
      <c r="AH418" s="71">
        <v>189145.90987903799</v>
      </c>
      <c r="AJ418" s="70">
        <v>416</v>
      </c>
      <c r="AK418" s="70" t="s">
        <v>494</v>
      </c>
      <c r="AL418" s="71">
        <v>0</v>
      </c>
      <c r="AM418" s="71">
        <v>613.38474991913802</v>
      </c>
      <c r="AN418" s="71">
        <v>950.96094024737602</v>
      </c>
      <c r="AO418" s="71">
        <v>1564.3456901665099</v>
      </c>
      <c r="AQ418" s="70">
        <v>416</v>
      </c>
      <c r="AR418" s="70" t="s">
        <v>494</v>
      </c>
      <c r="AS418" s="71">
        <v>0</v>
      </c>
      <c r="AT418" s="71">
        <v>23665.465084572501</v>
      </c>
      <c r="AU418" s="71">
        <v>1554.10235717518</v>
      </c>
      <c r="AV418" s="71">
        <v>25219.567441747698</v>
      </c>
      <c r="AX418" s="70">
        <v>416</v>
      </c>
      <c r="AY418" s="70" t="s">
        <v>494</v>
      </c>
      <c r="AZ418" s="71">
        <v>0</v>
      </c>
      <c r="BA418" s="71">
        <v>613.38474991913802</v>
      </c>
      <c r="BB418" s="71">
        <v>950.96094024737602</v>
      </c>
      <c r="BC418" s="71">
        <v>1564.3456901665099</v>
      </c>
      <c r="BE418" s="70">
        <v>416</v>
      </c>
      <c r="BF418" s="70" t="s">
        <v>494</v>
      </c>
      <c r="BG418" s="71">
        <v>0</v>
      </c>
      <c r="BH418" s="71">
        <v>23665.465084572501</v>
      </c>
      <c r="BI418" s="71">
        <v>1554.10235717518</v>
      </c>
      <c r="BJ418" s="71">
        <v>25219.567441747698</v>
      </c>
      <c r="BL418" s="70">
        <v>416</v>
      </c>
      <c r="BM418" s="70" t="s">
        <v>494</v>
      </c>
      <c r="BN418" s="71">
        <v>0</v>
      </c>
      <c r="BO418" s="71">
        <v>1249.0477287162601</v>
      </c>
      <c r="BP418" s="71">
        <v>1936.46092875711</v>
      </c>
      <c r="BQ418" s="71">
        <v>3185.50865747337</v>
      </c>
      <c r="BS418" s="70">
        <v>416</v>
      </c>
      <c r="BT418" s="70" t="s">
        <v>494</v>
      </c>
      <c r="BU418" s="71">
        <v>0</v>
      </c>
      <c r="BV418" s="71">
        <v>27951.7468546009</v>
      </c>
      <c r="BW418" s="71">
        <v>2515.1931693943402</v>
      </c>
      <c r="BX418" s="71">
        <v>30466.940023995299</v>
      </c>
      <c r="BZ418" s="70">
        <v>416</v>
      </c>
      <c r="CA418" s="70" t="s">
        <v>494</v>
      </c>
      <c r="CB418" s="71">
        <v>0</v>
      </c>
      <c r="CC418" s="71">
        <v>3020.6330886579499</v>
      </c>
      <c r="CD418" s="71">
        <v>3871.8278342413</v>
      </c>
      <c r="CE418" s="71">
        <v>6892.4609228992504</v>
      </c>
      <c r="CG418" s="70">
        <v>416</v>
      </c>
      <c r="CH418" s="70" t="s">
        <v>494</v>
      </c>
      <c r="CI418" s="71">
        <v>0</v>
      </c>
      <c r="CJ418" s="71">
        <v>31376.784413932201</v>
      </c>
      <c r="CK418" s="71">
        <v>7979.5340106630201</v>
      </c>
      <c r="CL418" s="71">
        <v>39356.318424595302</v>
      </c>
      <c r="CN418" s="70">
        <v>416</v>
      </c>
      <c r="CO418" s="70" t="s">
        <v>494</v>
      </c>
      <c r="CP418" s="71">
        <v>0</v>
      </c>
      <c r="CQ418" s="71">
        <v>517.378308890943</v>
      </c>
      <c r="CR418" s="71">
        <v>802.11737111395405</v>
      </c>
      <c r="CS418" s="71">
        <v>1319.4956800048999</v>
      </c>
      <c r="CU418" s="70">
        <v>416</v>
      </c>
      <c r="CV418" s="70" t="s">
        <v>494</v>
      </c>
      <c r="CW418" s="71">
        <v>0</v>
      </c>
      <c r="CX418" s="71">
        <v>19955.5026214014</v>
      </c>
      <c r="CY418" s="71">
        <v>1331.70928334306</v>
      </c>
      <c r="CZ418" s="71">
        <v>21287.211904744399</v>
      </c>
      <c r="DB418" s="70">
        <v>416</v>
      </c>
      <c r="DC418" s="70" t="s">
        <v>494</v>
      </c>
      <c r="DD418" s="71">
        <v>0</v>
      </c>
      <c r="DE418" s="71">
        <v>3561.4922327988602</v>
      </c>
      <c r="DF418" s="71">
        <v>3665.2585941421999</v>
      </c>
      <c r="DG418" s="71">
        <v>7226.75082694106</v>
      </c>
      <c r="DI418" s="70">
        <v>416</v>
      </c>
      <c r="DJ418" s="70" t="s">
        <v>494</v>
      </c>
      <c r="DK418" s="71">
        <v>0</v>
      </c>
      <c r="DL418" s="71">
        <v>71325.804736345293</v>
      </c>
      <c r="DM418" s="71">
        <v>4859.6139372158204</v>
      </c>
      <c r="DN418" s="71">
        <v>76185.4186735611</v>
      </c>
      <c r="DP418" s="70">
        <v>416</v>
      </c>
      <c r="DQ418" s="70" t="s">
        <v>494</v>
      </c>
      <c r="DR418" s="71">
        <v>0</v>
      </c>
      <c r="DS418" s="71">
        <v>1409.8301248991399</v>
      </c>
      <c r="DT418" s="71">
        <v>2185.7298886871599</v>
      </c>
      <c r="DU418" s="71">
        <v>3595.5600135862901</v>
      </c>
      <c r="DW418" s="70">
        <v>416</v>
      </c>
      <c r="DX418" s="70" t="s">
        <v>494</v>
      </c>
      <c r="DY418" s="71">
        <v>0</v>
      </c>
      <c r="DZ418" s="71">
        <v>29984.0237982996</v>
      </c>
      <c r="EA418" s="71">
        <v>3813.8759796025802</v>
      </c>
      <c r="EB418" s="71">
        <v>33797.899777902203</v>
      </c>
    </row>
    <row r="419" spans="1:132" x14ac:dyDescent="0.35">
      <c r="A419" s="70">
        <v>417</v>
      </c>
      <c r="B419" s="70" t="s">
        <v>495</v>
      </c>
      <c r="C419" s="71">
        <v>0</v>
      </c>
      <c r="D419" s="71">
        <v>3761.2386948787498</v>
      </c>
      <c r="E419" s="71">
        <v>3974.2172979374</v>
      </c>
      <c r="F419" s="71">
        <v>7735.4559928161498</v>
      </c>
      <c r="H419" s="70">
        <v>417</v>
      </c>
      <c r="I419" s="70" t="s">
        <v>495</v>
      </c>
      <c r="J419" s="75">
        <v>0</v>
      </c>
      <c r="K419" s="71">
        <v>68456.462443518903</v>
      </c>
      <c r="L419" s="71">
        <v>71501.9500391365</v>
      </c>
      <c r="M419" s="71">
        <v>139958.412482655</v>
      </c>
      <c r="O419" s="70">
        <v>417</v>
      </c>
      <c r="P419" s="70" t="s">
        <v>495</v>
      </c>
      <c r="Q419" s="75">
        <v>1219160.9706116901</v>
      </c>
      <c r="R419" s="71">
        <v>419355.40345468803</v>
      </c>
      <c r="S419" s="71">
        <v>133800.536028503</v>
      </c>
      <c r="T419" s="71">
        <v>1772316.91009488</v>
      </c>
      <c r="V419" s="70">
        <v>417</v>
      </c>
      <c r="W419" s="70" t="s">
        <v>495</v>
      </c>
      <c r="X419" s="71">
        <v>0</v>
      </c>
      <c r="Y419" s="71">
        <v>53549.403525192603</v>
      </c>
      <c r="Z419" s="71">
        <v>45583.7592341981</v>
      </c>
      <c r="AA419" s="71">
        <v>99133.162759390703</v>
      </c>
      <c r="AC419" s="70">
        <v>417</v>
      </c>
      <c r="AD419" s="70" t="s">
        <v>495</v>
      </c>
      <c r="AE419" s="71">
        <v>81277.398040778993</v>
      </c>
      <c r="AF419" s="71">
        <v>87480.197306306407</v>
      </c>
      <c r="AG419" s="71">
        <v>24424.2555087972</v>
      </c>
      <c r="AH419" s="71">
        <v>193181.85085588301</v>
      </c>
      <c r="AJ419" s="70">
        <v>417</v>
      </c>
      <c r="AK419" s="70" t="s">
        <v>495</v>
      </c>
      <c r="AL419" s="71">
        <v>0</v>
      </c>
      <c r="AM419" s="71">
        <v>352.896664122478</v>
      </c>
      <c r="AN419" s="71">
        <v>437.24560491509402</v>
      </c>
      <c r="AO419" s="71">
        <v>790.14226903757196</v>
      </c>
      <c r="AQ419" s="70">
        <v>417</v>
      </c>
      <c r="AR419" s="70" t="s">
        <v>495</v>
      </c>
      <c r="AS419" s="71">
        <v>0</v>
      </c>
      <c r="AT419" s="71">
        <v>5101.4654281173498</v>
      </c>
      <c r="AU419" s="71">
        <v>714.56314877111402</v>
      </c>
      <c r="AV419" s="71">
        <v>5816.0285768884696</v>
      </c>
      <c r="AX419" s="70">
        <v>417</v>
      </c>
      <c r="AY419" s="70" t="s">
        <v>495</v>
      </c>
      <c r="AZ419" s="71">
        <v>0</v>
      </c>
      <c r="BA419" s="71">
        <v>352.896664122478</v>
      </c>
      <c r="BB419" s="71">
        <v>437.24560491509402</v>
      </c>
      <c r="BC419" s="71">
        <v>790.14226903757196</v>
      </c>
      <c r="BE419" s="70">
        <v>417</v>
      </c>
      <c r="BF419" s="70" t="s">
        <v>495</v>
      </c>
      <c r="BG419" s="71">
        <v>0</v>
      </c>
      <c r="BH419" s="71">
        <v>5101.4654281173498</v>
      </c>
      <c r="BI419" s="71">
        <v>714.56314877111402</v>
      </c>
      <c r="BJ419" s="71">
        <v>5816.0285768884696</v>
      </c>
      <c r="BL419" s="70">
        <v>417</v>
      </c>
      <c r="BM419" s="70" t="s">
        <v>495</v>
      </c>
      <c r="BN419" s="71">
        <v>0</v>
      </c>
      <c r="BO419" s="71">
        <v>718.61058960437595</v>
      </c>
      <c r="BP419" s="71">
        <v>890.372037750142</v>
      </c>
      <c r="BQ419" s="71">
        <v>1608.98262735452</v>
      </c>
      <c r="BS419" s="70">
        <v>417</v>
      </c>
      <c r="BT419" s="70" t="s">
        <v>495</v>
      </c>
      <c r="BU419" s="71">
        <v>0</v>
      </c>
      <c r="BV419" s="71">
        <v>7004.3499907293599</v>
      </c>
      <c r="BW419" s="71">
        <v>1156.71892166629</v>
      </c>
      <c r="BX419" s="71">
        <v>8161.0689123956399</v>
      </c>
      <c r="BZ419" s="70">
        <v>417</v>
      </c>
      <c r="CA419" s="70" t="s">
        <v>495</v>
      </c>
      <c r="CB419" s="71">
        <v>0</v>
      </c>
      <c r="CC419" s="71">
        <v>1813.74142243407</v>
      </c>
      <c r="CD419" s="71">
        <v>1779.70662055918</v>
      </c>
      <c r="CE419" s="71">
        <v>3593.4480429932401</v>
      </c>
      <c r="CG419" s="70">
        <v>417</v>
      </c>
      <c r="CH419" s="70" t="s">
        <v>495</v>
      </c>
      <c r="CI419" s="71">
        <v>0</v>
      </c>
      <c r="CJ419" s="71">
        <v>10874.900649683401</v>
      </c>
      <c r="CK419" s="71">
        <v>3671.1718363714099</v>
      </c>
      <c r="CL419" s="71">
        <v>14546.0724860548</v>
      </c>
      <c r="CN419" s="70">
        <v>417</v>
      </c>
      <c r="CO419" s="70" t="s">
        <v>495</v>
      </c>
      <c r="CP419" s="71">
        <v>0</v>
      </c>
      <c r="CQ419" s="71">
        <v>297.661588947251</v>
      </c>
      <c r="CR419" s="71">
        <v>368.80830778853101</v>
      </c>
      <c r="CS419" s="71">
        <v>666.46989673578196</v>
      </c>
      <c r="CU419" s="70">
        <v>417</v>
      </c>
      <c r="CV419" s="70" t="s">
        <v>495</v>
      </c>
      <c r="CW419" s="71">
        <v>0</v>
      </c>
      <c r="CX419" s="71">
        <v>4133.3024760227199</v>
      </c>
      <c r="CY419" s="71">
        <v>612.34398106702395</v>
      </c>
      <c r="CZ419" s="71">
        <v>4745.6464570897497</v>
      </c>
      <c r="DB419" s="70">
        <v>417</v>
      </c>
      <c r="DC419" s="70" t="s">
        <v>495</v>
      </c>
      <c r="DD419" s="71">
        <v>0</v>
      </c>
      <c r="DE419" s="71">
        <v>1627.5399312950301</v>
      </c>
      <c r="DF419" s="71">
        <v>1684.0263890373601</v>
      </c>
      <c r="DG419" s="71">
        <v>3311.5663203323902</v>
      </c>
      <c r="DI419" s="70">
        <v>417</v>
      </c>
      <c r="DJ419" s="70" t="s">
        <v>495</v>
      </c>
      <c r="DK419" s="71">
        <v>0</v>
      </c>
      <c r="DL419" s="71">
        <v>15604.469674988</v>
      </c>
      <c r="DM419" s="71">
        <v>2234.39459386317</v>
      </c>
      <c r="DN419" s="71">
        <v>17838.864268851099</v>
      </c>
      <c r="DP419" s="70">
        <v>417</v>
      </c>
      <c r="DQ419" s="70" t="s">
        <v>495</v>
      </c>
      <c r="DR419" s="71">
        <v>0</v>
      </c>
      <c r="DS419" s="71">
        <v>811.113005535056</v>
      </c>
      <c r="DT419" s="71">
        <v>1004.98427107996</v>
      </c>
      <c r="DU419" s="71">
        <v>1816.0972766150101</v>
      </c>
      <c r="DW419" s="70">
        <v>417</v>
      </c>
      <c r="DX419" s="70" t="s">
        <v>495</v>
      </c>
      <c r="DY419" s="71">
        <v>0</v>
      </c>
      <c r="DZ419" s="71">
        <v>9141.1968446012106</v>
      </c>
      <c r="EA419" s="71">
        <v>1753.8748803375199</v>
      </c>
      <c r="EB419" s="71">
        <v>10895.0717249387</v>
      </c>
    </row>
    <row r="420" spans="1:132" x14ac:dyDescent="0.35">
      <c r="A420" s="70">
        <v>418</v>
      </c>
      <c r="B420" s="70" t="s">
        <v>496</v>
      </c>
      <c r="C420" s="71">
        <v>0</v>
      </c>
      <c r="D420" s="71">
        <v>0</v>
      </c>
      <c r="E420" s="71">
        <v>0</v>
      </c>
      <c r="F420" s="71">
        <v>0</v>
      </c>
      <c r="H420" s="70">
        <v>418</v>
      </c>
      <c r="I420" s="70" t="s">
        <v>496</v>
      </c>
      <c r="J420" s="75">
        <v>0</v>
      </c>
      <c r="K420" s="71">
        <v>0</v>
      </c>
      <c r="L420" s="71">
        <v>0</v>
      </c>
      <c r="M420" s="71">
        <v>0</v>
      </c>
      <c r="O420" s="70">
        <v>418</v>
      </c>
      <c r="P420" s="70" t="s">
        <v>496</v>
      </c>
      <c r="Q420" s="75">
        <v>0</v>
      </c>
      <c r="R420" s="71">
        <v>0</v>
      </c>
      <c r="S420" s="71">
        <v>0</v>
      </c>
      <c r="T420" s="71">
        <v>0</v>
      </c>
      <c r="V420" s="70">
        <v>418</v>
      </c>
      <c r="W420" s="70" t="s">
        <v>496</v>
      </c>
      <c r="X420" s="71">
        <v>0</v>
      </c>
      <c r="Y420" s="71">
        <v>0</v>
      </c>
      <c r="Z420" s="71">
        <v>0</v>
      </c>
      <c r="AA420" s="71">
        <v>0</v>
      </c>
      <c r="AC420" s="70">
        <v>418</v>
      </c>
      <c r="AD420" s="70" t="s">
        <v>496</v>
      </c>
      <c r="AE420" s="71">
        <v>0</v>
      </c>
      <c r="AF420" s="71">
        <v>0</v>
      </c>
      <c r="AG420" s="71">
        <v>0</v>
      </c>
      <c r="AH420" s="71">
        <v>0</v>
      </c>
      <c r="AJ420" s="70">
        <v>418</v>
      </c>
      <c r="AK420" s="70" t="s">
        <v>496</v>
      </c>
      <c r="AL420" s="71">
        <v>0</v>
      </c>
      <c r="AM420" s="71">
        <v>0</v>
      </c>
      <c r="AN420" s="71">
        <v>0</v>
      </c>
      <c r="AO420" s="71">
        <v>0</v>
      </c>
      <c r="AQ420" s="70">
        <v>418</v>
      </c>
      <c r="AR420" s="70" t="s">
        <v>496</v>
      </c>
      <c r="AS420" s="71">
        <v>0</v>
      </c>
      <c r="AT420" s="71">
        <v>0</v>
      </c>
      <c r="AU420" s="71">
        <v>0</v>
      </c>
      <c r="AV420" s="71">
        <v>0</v>
      </c>
      <c r="AX420" s="70">
        <v>418</v>
      </c>
      <c r="AY420" s="70" t="s">
        <v>496</v>
      </c>
      <c r="AZ420" s="71">
        <v>0</v>
      </c>
      <c r="BA420" s="71">
        <v>0</v>
      </c>
      <c r="BB420" s="71">
        <v>0</v>
      </c>
      <c r="BC420" s="71">
        <v>0</v>
      </c>
      <c r="BE420" s="70">
        <v>418</v>
      </c>
      <c r="BF420" s="70" t="s">
        <v>496</v>
      </c>
      <c r="BG420" s="71">
        <v>0</v>
      </c>
      <c r="BH420" s="71">
        <v>0</v>
      </c>
      <c r="BI420" s="71">
        <v>0</v>
      </c>
      <c r="BJ420" s="71">
        <v>0</v>
      </c>
      <c r="BL420" s="70">
        <v>418</v>
      </c>
      <c r="BM420" s="70" t="s">
        <v>496</v>
      </c>
      <c r="BN420" s="71">
        <v>0</v>
      </c>
      <c r="BO420" s="71">
        <v>0</v>
      </c>
      <c r="BP420" s="71">
        <v>0</v>
      </c>
      <c r="BQ420" s="71">
        <v>0</v>
      </c>
      <c r="BS420" s="70">
        <v>418</v>
      </c>
      <c r="BT420" s="70" t="s">
        <v>496</v>
      </c>
      <c r="BU420" s="71">
        <v>0</v>
      </c>
      <c r="BV420" s="71">
        <v>0</v>
      </c>
      <c r="BW420" s="71">
        <v>0</v>
      </c>
      <c r="BX420" s="71">
        <v>0</v>
      </c>
      <c r="BZ420" s="70">
        <v>418</v>
      </c>
      <c r="CA420" s="70" t="s">
        <v>496</v>
      </c>
      <c r="CB420" s="71">
        <v>0</v>
      </c>
      <c r="CC420" s="71">
        <v>0</v>
      </c>
      <c r="CD420" s="71">
        <v>0</v>
      </c>
      <c r="CE420" s="71">
        <v>0</v>
      </c>
      <c r="CG420" s="70">
        <v>418</v>
      </c>
      <c r="CH420" s="70" t="s">
        <v>496</v>
      </c>
      <c r="CI420" s="71">
        <v>0</v>
      </c>
      <c r="CJ420" s="71">
        <v>0</v>
      </c>
      <c r="CK420" s="71">
        <v>0</v>
      </c>
      <c r="CL420" s="71">
        <v>0</v>
      </c>
      <c r="CN420" s="70">
        <v>418</v>
      </c>
      <c r="CO420" s="70" t="s">
        <v>496</v>
      </c>
      <c r="CP420" s="71">
        <v>0</v>
      </c>
      <c r="CQ420" s="71">
        <v>0</v>
      </c>
      <c r="CR420" s="71">
        <v>0</v>
      </c>
      <c r="CS420" s="71">
        <v>0</v>
      </c>
      <c r="CU420" s="70">
        <v>418</v>
      </c>
      <c r="CV420" s="70" t="s">
        <v>496</v>
      </c>
      <c r="CW420" s="71">
        <v>0</v>
      </c>
      <c r="CX420" s="71">
        <v>0</v>
      </c>
      <c r="CY420" s="71">
        <v>0</v>
      </c>
      <c r="CZ420" s="71">
        <v>0</v>
      </c>
      <c r="DB420" s="70">
        <v>418</v>
      </c>
      <c r="DC420" s="70" t="s">
        <v>496</v>
      </c>
      <c r="DD420" s="71">
        <v>0</v>
      </c>
      <c r="DE420" s="71">
        <v>0</v>
      </c>
      <c r="DF420" s="71">
        <v>0</v>
      </c>
      <c r="DG420" s="71">
        <v>0</v>
      </c>
      <c r="DI420" s="70">
        <v>418</v>
      </c>
      <c r="DJ420" s="70" t="s">
        <v>496</v>
      </c>
      <c r="DK420" s="71">
        <v>0</v>
      </c>
      <c r="DL420" s="71">
        <v>0</v>
      </c>
      <c r="DM420" s="71">
        <v>0</v>
      </c>
      <c r="DN420" s="71">
        <v>0</v>
      </c>
      <c r="DP420" s="70">
        <v>418</v>
      </c>
      <c r="DQ420" s="70" t="s">
        <v>496</v>
      </c>
      <c r="DR420" s="71">
        <v>0</v>
      </c>
      <c r="DS420" s="71">
        <v>0</v>
      </c>
      <c r="DT420" s="71">
        <v>0</v>
      </c>
      <c r="DU420" s="71">
        <v>0</v>
      </c>
      <c r="DW420" s="70">
        <v>418</v>
      </c>
      <c r="DX420" s="70" t="s">
        <v>496</v>
      </c>
      <c r="DY420" s="71">
        <v>0</v>
      </c>
      <c r="DZ420" s="71">
        <v>0</v>
      </c>
      <c r="EA420" s="71">
        <v>0</v>
      </c>
      <c r="EB420" s="71">
        <v>0</v>
      </c>
    </row>
    <row r="421" spans="1:132" x14ac:dyDescent="0.35">
      <c r="A421" s="70">
        <v>419</v>
      </c>
      <c r="B421" s="70" t="s">
        <v>497</v>
      </c>
      <c r="C421" s="71">
        <v>0</v>
      </c>
      <c r="D421" s="71">
        <v>0</v>
      </c>
      <c r="E421" s="71">
        <v>0</v>
      </c>
      <c r="F421" s="71">
        <v>0</v>
      </c>
      <c r="H421" s="70">
        <v>419</v>
      </c>
      <c r="I421" s="70" t="s">
        <v>497</v>
      </c>
      <c r="J421" s="75">
        <v>0</v>
      </c>
      <c r="K421" s="71">
        <v>0</v>
      </c>
      <c r="L421" s="71">
        <v>0</v>
      </c>
      <c r="M421" s="71">
        <v>0</v>
      </c>
      <c r="O421" s="70">
        <v>419</v>
      </c>
      <c r="P421" s="70" t="s">
        <v>497</v>
      </c>
      <c r="Q421" s="75">
        <v>0</v>
      </c>
      <c r="R421" s="71">
        <v>0</v>
      </c>
      <c r="S421" s="71">
        <v>0</v>
      </c>
      <c r="T421" s="71">
        <v>0</v>
      </c>
      <c r="V421" s="70">
        <v>419</v>
      </c>
      <c r="W421" s="70" t="s">
        <v>497</v>
      </c>
      <c r="X421" s="71">
        <v>0</v>
      </c>
      <c r="Y421" s="71">
        <v>0</v>
      </c>
      <c r="Z421" s="71">
        <v>0</v>
      </c>
      <c r="AA421" s="71">
        <v>0</v>
      </c>
      <c r="AC421" s="70">
        <v>419</v>
      </c>
      <c r="AD421" s="70" t="s">
        <v>497</v>
      </c>
      <c r="AE421" s="71">
        <v>0</v>
      </c>
      <c r="AF421" s="71">
        <v>0</v>
      </c>
      <c r="AG421" s="71">
        <v>0</v>
      </c>
      <c r="AH421" s="71">
        <v>0</v>
      </c>
      <c r="AJ421" s="70">
        <v>419</v>
      </c>
      <c r="AK421" s="70" t="s">
        <v>497</v>
      </c>
      <c r="AL421" s="71">
        <v>0</v>
      </c>
      <c r="AM421" s="71">
        <v>0</v>
      </c>
      <c r="AN421" s="71">
        <v>0</v>
      </c>
      <c r="AO421" s="71">
        <v>0</v>
      </c>
      <c r="AQ421" s="70">
        <v>419</v>
      </c>
      <c r="AR421" s="70" t="s">
        <v>497</v>
      </c>
      <c r="AS421" s="71">
        <v>0</v>
      </c>
      <c r="AT421" s="71">
        <v>0</v>
      </c>
      <c r="AU421" s="71">
        <v>0</v>
      </c>
      <c r="AV421" s="71">
        <v>0</v>
      </c>
      <c r="AX421" s="70">
        <v>419</v>
      </c>
      <c r="AY421" s="70" t="s">
        <v>497</v>
      </c>
      <c r="AZ421" s="71">
        <v>0</v>
      </c>
      <c r="BA421" s="71">
        <v>0</v>
      </c>
      <c r="BB421" s="71">
        <v>0</v>
      </c>
      <c r="BC421" s="71">
        <v>0</v>
      </c>
      <c r="BE421" s="70">
        <v>419</v>
      </c>
      <c r="BF421" s="70" t="s">
        <v>497</v>
      </c>
      <c r="BG421" s="71">
        <v>0</v>
      </c>
      <c r="BH421" s="71">
        <v>0</v>
      </c>
      <c r="BI421" s="71">
        <v>0</v>
      </c>
      <c r="BJ421" s="71">
        <v>0</v>
      </c>
      <c r="BL421" s="70">
        <v>419</v>
      </c>
      <c r="BM421" s="70" t="s">
        <v>497</v>
      </c>
      <c r="BN421" s="71">
        <v>0</v>
      </c>
      <c r="BO421" s="71">
        <v>0</v>
      </c>
      <c r="BP421" s="71">
        <v>0</v>
      </c>
      <c r="BQ421" s="71">
        <v>0</v>
      </c>
      <c r="BS421" s="70">
        <v>419</v>
      </c>
      <c r="BT421" s="70" t="s">
        <v>497</v>
      </c>
      <c r="BU421" s="71">
        <v>0</v>
      </c>
      <c r="BV421" s="71">
        <v>0</v>
      </c>
      <c r="BW421" s="71">
        <v>0</v>
      </c>
      <c r="BX421" s="71">
        <v>0</v>
      </c>
      <c r="BZ421" s="70">
        <v>419</v>
      </c>
      <c r="CA421" s="70" t="s">
        <v>497</v>
      </c>
      <c r="CB421" s="71">
        <v>0</v>
      </c>
      <c r="CC421" s="71">
        <v>0</v>
      </c>
      <c r="CD421" s="71">
        <v>0</v>
      </c>
      <c r="CE421" s="71">
        <v>0</v>
      </c>
      <c r="CG421" s="70">
        <v>419</v>
      </c>
      <c r="CH421" s="70" t="s">
        <v>497</v>
      </c>
      <c r="CI421" s="71">
        <v>0</v>
      </c>
      <c r="CJ421" s="71">
        <v>0</v>
      </c>
      <c r="CK421" s="71">
        <v>0</v>
      </c>
      <c r="CL421" s="71">
        <v>0</v>
      </c>
      <c r="CN421" s="70">
        <v>419</v>
      </c>
      <c r="CO421" s="70" t="s">
        <v>497</v>
      </c>
      <c r="CP421" s="71">
        <v>0</v>
      </c>
      <c r="CQ421" s="71">
        <v>0</v>
      </c>
      <c r="CR421" s="71">
        <v>0</v>
      </c>
      <c r="CS421" s="71">
        <v>0</v>
      </c>
      <c r="CU421" s="70">
        <v>419</v>
      </c>
      <c r="CV421" s="70" t="s">
        <v>497</v>
      </c>
      <c r="CW421" s="71">
        <v>0</v>
      </c>
      <c r="CX421" s="71">
        <v>0</v>
      </c>
      <c r="CY421" s="71">
        <v>0</v>
      </c>
      <c r="CZ421" s="71">
        <v>0</v>
      </c>
      <c r="DB421" s="70">
        <v>419</v>
      </c>
      <c r="DC421" s="70" t="s">
        <v>497</v>
      </c>
      <c r="DD421" s="71">
        <v>0</v>
      </c>
      <c r="DE421" s="71">
        <v>0</v>
      </c>
      <c r="DF421" s="71">
        <v>0</v>
      </c>
      <c r="DG421" s="71">
        <v>0</v>
      </c>
      <c r="DI421" s="70">
        <v>419</v>
      </c>
      <c r="DJ421" s="70" t="s">
        <v>497</v>
      </c>
      <c r="DK421" s="71">
        <v>0</v>
      </c>
      <c r="DL421" s="71">
        <v>0</v>
      </c>
      <c r="DM421" s="71">
        <v>0</v>
      </c>
      <c r="DN421" s="71">
        <v>0</v>
      </c>
      <c r="DP421" s="70">
        <v>419</v>
      </c>
      <c r="DQ421" s="70" t="s">
        <v>497</v>
      </c>
      <c r="DR421" s="71">
        <v>0</v>
      </c>
      <c r="DS421" s="71">
        <v>0</v>
      </c>
      <c r="DT421" s="71">
        <v>0</v>
      </c>
      <c r="DU421" s="71">
        <v>0</v>
      </c>
      <c r="DW421" s="70">
        <v>419</v>
      </c>
      <c r="DX421" s="70" t="s">
        <v>497</v>
      </c>
      <c r="DY421" s="71">
        <v>0</v>
      </c>
      <c r="DZ421" s="71">
        <v>0</v>
      </c>
      <c r="EA421" s="71">
        <v>0</v>
      </c>
      <c r="EB421" s="71">
        <v>0</v>
      </c>
    </row>
    <row r="422" spans="1:132" x14ac:dyDescent="0.35">
      <c r="A422" s="70">
        <v>420</v>
      </c>
      <c r="B422" s="70" t="s">
        <v>498</v>
      </c>
      <c r="C422" s="71">
        <v>0</v>
      </c>
      <c r="D422" s="71">
        <v>0</v>
      </c>
      <c r="E422" s="71">
        <v>0</v>
      </c>
      <c r="F422" s="71">
        <v>0</v>
      </c>
      <c r="H422" s="70">
        <v>420</v>
      </c>
      <c r="I422" s="70" t="s">
        <v>498</v>
      </c>
      <c r="J422" s="75">
        <v>0</v>
      </c>
      <c r="K422" s="71">
        <v>0</v>
      </c>
      <c r="L422" s="71">
        <v>0</v>
      </c>
      <c r="M422" s="71">
        <v>0</v>
      </c>
      <c r="O422" s="70">
        <v>420</v>
      </c>
      <c r="P422" s="70" t="s">
        <v>498</v>
      </c>
      <c r="Q422" s="75">
        <v>0</v>
      </c>
      <c r="R422" s="71">
        <v>0</v>
      </c>
      <c r="S422" s="71">
        <v>0</v>
      </c>
      <c r="T422" s="71">
        <v>0</v>
      </c>
      <c r="V422" s="70">
        <v>420</v>
      </c>
      <c r="W422" s="70" t="s">
        <v>498</v>
      </c>
      <c r="X422" s="71">
        <v>0</v>
      </c>
      <c r="Y422" s="71">
        <v>0</v>
      </c>
      <c r="Z422" s="71">
        <v>0</v>
      </c>
      <c r="AA422" s="71">
        <v>0</v>
      </c>
      <c r="AC422" s="70">
        <v>420</v>
      </c>
      <c r="AD422" s="70" t="s">
        <v>498</v>
      </c>
      <c r="AE422" s="71">
        <v>0</v>
      </c>
      <c r="AF422" s="71">
        <v>0</v>
      </c>
      <c r="AG422" s="71">
        <v>0</v>
      </c>
      <c r="AH422" s="71">
        <v>0</v>
      </c>
      <c r="AJ422" s="70">
        <v>420</v>
      </c>
      <c r="AK422" s="70" t="s">
        <v>498</v>
      </c>
      <c r="AL422" s="71">
        <v>0</v>
      </c>
      <c r="AM422" s="71">
        <v>0</v>
      </c>
      <c r="AN422" s="71">
        <v>0</v>
      </c>
      <c r="AO422" s="71">
        <v>0</v>
      </c>
      <c r="AQ422" s="70">
        <v>420</v>
      </c>
      <c r="AR422" s="70" t="s">
        <v>498</v>
      </c>
      <c r="AS422" s="71">
        <v>0</v>
      </c>
      <c r="AT422" s="71">
        <v>0</v>
      </c>
      <c r="AU422" s="71">
        <v>0</v>
      </c>
      <c r="AV422" s="71">
        <v>0</v>
      </c>
      <c r="AX422" s="70">
        <v>420</v>
      </c>
      <c r="AY422" s="70" t="s">
        <v>498</v>
      </c>
      <c r="AZ422" s="71">
        <v>0</v>
      </c>
      <c r="BA422" s="71">
        <v>0</v>
      </c>
      <c r="BB422" s="71">
        <v>0</v>
      </c>
      <c r="BC422" s="71">
        <v>0</v>
      </c>
      <c r="BE422" s="70">
        <v>420</v>
      </c>
      <c r="BF422" s="70" t="s">
        <v>498</v>
      </c>
      <c r="BG422" s="71">
        <v>0</v>
      </c>
      <c r="BH422" s="71">
        <v>0</v>
      </c>
      <c r="BI422" s="71">
        <v>0</v>
      </c>
      <c r="BJ422" s="71">
        <v>0</v>
      </c>
      <c r="BL422" s="70">
        <v>420</v>
      </c>
      <c r="BM422" s="70" t="s">
        <v>498</v>
      </c>
      <c r="BN422" s="71">
        <v>0</v>
      </c>
      <c r="BO422" s="71">
        <v>0</v>
      </c>
      <c r="BP422" s="71">
        <v>0</v>
      </c>
      <c r="BQ422" s="71">
        <v>0</v>
      </c>
      <c r="BS422" s="70">
        <v>420</v>
      </c>
      <c r="BT422" s="70" t="s">
        <v>498</v>
      </c>
      <c r="BU422" s="71">
        <v>0</v>
      </c>
      <c r="BV422" s="71">
        <v>0</v>
      </c>
      <c r="BW422" s="71">
        <v>0</v>
      </c>
      <c r="BX422" s="71">
        <v>0</v>
      </c>
      <c r="BZ422" s="70">
        <v>420</v>
      </c>
      <c r="CA422" s="70" t="s">
        <v>498</v>
      </c>
      <c r="CB422" s="71">
        <v>0</v>
      </c>
      <c r="CC422" s="71">
        <v>0</v>
      </c>
      <c r="CD422" s="71">
        <v>0</v>
      </c>
      <c r="CE422" s="71">
        <v>0</v>
      </c>
      <c r="CG422" s="70">
        <v>420</v>
      </c>
      <c r="CH422" s="70" t="s">
        <v>498</v>
      </c>
      <c r="CI422" s="71">
        <v>0</v>
      </c>
      <c r="CJ422" s="71">
        <v>0</v>
      </c>
      <c r="CK422" s="71">
        <v>0</v>
      </c>
      <c r="CL422" s="71">
        <v>0</v>
      </c>
      <c r="CN422" s="70">
        <v>420</v>
      </c>
      <c r="CO422" s="70" t="s">
        <v>498</v>
      </c>
      <c r="CP422" s="71">
        <v>0</v>
      </c>
      <c r="CQ422" s="71">
        <v>0</v>
      </c>
      <c r="CR422" s="71">
        <v>0</v>
      </c>
      <c r="CS422" s="71">
        <v>0</v>
      </c>
      <c r="CU422" s="70">
        <v>420</v>
      </c>
      <c r="CV422" s="70" t="s">
        <v>498</v>
      </c>
      <c r="CW422" s="71">
        <v>0</v>
      </c>
      <c r="CX422" s="71">
        <v>0</v>
      </c>
      <c r="CY422" s="71">
        <v>0</v>
      </c>
      <c r="CZ422" s="71">
        <v>0</v>
      </c>
      <c r="DB422" s="70">
        <v>420</v>
      </c>
      <c r="DC422" s="70" t="s">
        <v>498</v>
      </c>
      <c r="DD422" s="71">
        <v>0</v>
      </c>
      <c r="DE422" s="71">
        <v>0</v>
      </c>
      <c r="DF422" s="71">
        <v>0</v>
      </c>
      <c r="DG422" s="71">
        <v>0</v>
      </c>
      <c r="DI422" s="70">
        <v>420</v>
      </c>
      <c r="DJ422" s="70" t="s">
        <v>498</v>
      </c>
      <c r="DK422" s="71">
        <v>0</v>
      </c>
      <c r="DL422" s="71">
        <v>0</v>
      </c>
      <c r="DM422" s="71">
        <v>0</v>
      </c>
      <c r="DN422" s="71">
        <v>0</v>
      </c>
      <c r="DP422" s="70">
        <v>420</v>
      </c>
      <c r="DQ422" s="70" t="s">
        <v>498</v>
      </c>
      <c r="DR422" s="71">
        <v>0</v>
      </c>
      <c r="DS422" s="71">
        <v>0</v>
      </c>
      <c r="DT422" s="71">
        <v>0</v>
      </c>
      <c r="DU422" s="71">
        <v>0</v>
      </c>
      <c r="DW422" s="70">
        <v>420</v>
      </c>
      <c r="DX422" s="70" t="s">
        <v>498</v>
      </c>
      <c r="DY422" s="71">
        <v>0</v>
      </c>
      <c r="DZ422" s="71">
        <v>0</v>
      </c>
      <c r="EA422" s="71">
        <v>0</v>
      </c>
      <c r="EB422" s="71">
        <v>0</v>
      </c>
    </row>
    <row r="423" spans="1:132" x14ac:dyDescent="0.35">
      <c r="A423" s="70">
        <v>421</v>
      </c>
      <c r="B423" s="70" t="s">
        <v>499</v>
      </c>
      <c r="C423" s="71">
        <v>0</v>
      </c>
      <c r="D423" s="71">
        <v>0</v>
      </c>
      <c r="E423" s="71">
        <v>0</v>
      </c>
      <c r="F423" s="71">
        <v>0</v>
      </c>
      <c r="H423" s="70">
        <v>421</v>
      </c>
      <c r="I423" s="70" t="s">
        <v>499</v>
      </c>
      <c r="J423" s="75">
        <v>0</v>
      </c>
      <c r="K423" s="71">
        <v>0</v>
      </c>
      <c r="L423" s="71">
        <v>0</v>
      </c>
      <c r="M423" s="71">
        <v>0</v>
      </c>
      <c r="O423" s="70">
        <v>421</v>
      </c>
      <c r="P423" s="70" t="s">
        <v>499</v>
      </c>
      <c r="Q423" s="75">
        <v>0</v>
      </c>
      <c r="R423" s="71">
        <v>0</v>
      </c>
      <c r="S423" s="71">
        <v>0</v>
      </c>
      <c r="T423" s="71">
        <v>0</v>
      </c>
      <c r="V423" s="70">
        <v>421</v>
      </c>
      <c r="W423" s="70" t="s">
        <v>499</v>
      </c>
      <c r="X423" s="71">
        <v>0</v>
      </c>
      <c r="Y423" s="71">
        <v>0</v>
      </c>
      <c r="Z423" s="71">
        <v>0</v>
      </c>
      <c r="AA423" s="71">
        <v>0</v>
      </c>
      <c r="AC423" s="70">
        <v>421</v>
      </c>
      <c r="AD423" s="70" t="s">
        <v>499</v>
      </c>
      <c r="AE423" s="71">
        <v>0</v>
      </c>
      <c r="AF423" s="71">
        <v>0</v>
      </c>
      <c r="AG423" s="71">
        <v>0</v>
      </c>
      <c r="AH423" s="71">
        <v>0</v>
      </c>
      <c r="AJ423" s="70">
        <v>421</v>
      </c>
      <c r="AK423" s="70" t="s">
        <v>499</v>
      </c>
      <c r="AL423" s="71">
        <v>0</v>
      </c>
      <c r="AM423" s="71">
        <v>0</v>
      </c>
      <c r="AN423" s="71">
        <v>0</v>
      </c>
      <c r="AO423" s="71">
        <v>0</v>
      </c>
      <c r="AQ423" s="70">
        <v>421</v>
      </c>
      <c r="AR423" s="70" t="s">
        <v>499</v>
      </c>
      <c r="AS423" s="71">
        <v>0</v>
      </c>
      <c r="AT423" s="71">
        <v>0</v>
      </c>
      <c r="AU423" s="71">
        <v>0</v>
      </c>
      <c r="AV423" s="71">
        <v>0</v>
      </c>
      <c r="AX423" s="70">
        <v>421</v>
      </c>
      <c r="AY423" s="70" t="s">
        <v>499</v>
      </c>
      <c r="AZ423" s="71">
        <v>0</v>
      </c>
      <c r="BA423" s="71">
        <v>0</v>
      </c>
      <c r="BB423" s="71">
        <v>0</v>
      </c>
      <c r="BC423" s="71">
        <v>0</v>
      </c>
      <c r="BE423" s="70">
        <v>421</v>
      </c>
      <c r="BF423" s="70" t="s">
        <v>499</v>
      </c>
      <c r="BG423" s="71">
        <v>0</v>
      </c>
      <c r="BH423" s="71">
        <v>0</v>
      </c>
      <c r="BI423" s="71">
        <v>0</v>
      </c>
      <c r="BJ423" s="71">
        <v>0</v>
      </c>
      <c r="BL423" s="70">
        <v>421</v>
      </c>
      <c r="BM423" s="70" t="s">
        <v>499</v>
      </c>
      <c r="BN423" s="71">
        <v>0</v>
      </c>
      <c r="BO423" s="71">
        <v>0</v>
      </c>
      <c r="BP423" s="71">
        <v>0</v>
      </c>
      <c r="BQ423" s="71">
        <v>0</v>
      </c>
      <c r="BS423" s="70">
        <v>421</v>
      </c>
      <c r="BT423" s="70" t="s">
        <v>499</v>
      </c>
      <c r="BU423" s="71">
        <v>0</v>
      </c>
      <c r="BV423" s="71">
        <v>0</v>
      </c>
      <c r="BW423" s="71">
        <v>0</v>
      </c>
      <c r="BX423" s="71">
        <v>0</v>
      </c>
      <c r="BZ423" s="70">
        <v>421</v>
      </c>
      <c r="CA423" s="70" t="s">
        <v>499</v>
      </c>
      <c r="CB423" s="71">
        <v>0</v>
      </c>
      <c r="CC423" s="71">
        <v>0</v>
      </c>
      <c r="CD423" s="71">
        <v>0</v>
      </c>
      <c r="CE423" s="71">
        <v>0</v>
      </c>
      <c r="CG423" s="70">
        <v>421</v>
      </c>
      <c r="CH423" s="70" t="s">
        <v>499</v>
      </c>
      <c r="CI423" s="71">
        <v>0</v>
      </c>
      <c r="CJ423" s="71">
        <v>0</v>
      </c>
      <c r="CK423" s="71">
        <v>0</v>
      </c>
      <c r="CL423" s="71">
        <v>0</v>
      </c>
      <c r="CN423" s="70">
        <v>421</v>
      </c>
      <c r="CO423" s="70" t="s">
        <v>499</v>
      </c>
      <c r="CP423" s="71">
        <v>0</v>
      </c>
      <c r="CQ423" s="71">
        <v>0</v>
      </c>
      <c r="CR423" s="71">
        <v>0</v>
      </c>
      <c r="CS423" s="71">
        <v>0</v>
      </c>
      <c r="CU423" s="70">
        <v>421</v>
      </c>
      <c r="CV423" s="70" t="s">
        <v>499</v>
      </c>
      <c r="CW423" s="71">
        <v>0</v>
      </c>
      <c r="CX423" s="71">
        <v>0</v>
      </c>
      <c r="CY423" s="71">
        <v>0</v>
      </c>
      <c r="CZ423" s="71">
        <v>0</v>
      </c>
      <c r="DB423" s="70">
        <v>421</v>
      </c>
      <c r="DC423" s="70" t="s">
        <v>499</v>
      </c>
      <c r="DD423" s="71">
        <v>0</v>
      </c>
      <c r="DE423" s="71">
        <v>0</v>
      </c>
      <c r="DF423" s="71">
        <v>0</v>
      </c>
      <c r="DG423" s="71">
        <v>0</v>
      </c>
      <c r="DI423" s="70">
        <v>421</v>
      </c>
      <c r="DJ423" s="70" t="s">
        <v>499</v>
      </c>
      <c r="DK423" s="71">
        <v>0</v>
      </c>
      <c r="DL423" s="71">
        <v>0</v>
      </c>
      <c r="DM423" s="71">
        <v>0</v>
      </c>
      <c r="DN423" s="71">
        <v>0</v>
      </c>
      <c r="DP423" s="70">
        <v>421</v>
      </c>
      <c r="DQ423" s="70" t="s">
        <v>499</v>
      </c>
      <c r="DR423" s="71">
        <v>0</v>
      </c>
      <c r="DS423" s="71">
        <v>0</v>
      </c>
      <c r="DT423" s="71">
        <v>0</v>
      </c>
      <c r="DU423" s="71">
        <v>0</v>
      </c>
      <c r="DW423" s="70">
        <v>421</v>
      </c>
      <c r="DX423" s="70" t="s">
        <v>499</v>
      </c>
      <c r="DY423" s="71">
        <v>0</v>
      </c>
      <c r="DZ423" s="71">
        <v>0</v>
      </c>
      <c r="EA423" s="71">
        <v>0</v>
      </c>
      <c r="EB423" s="71">
        <v>0</v>
      </c>
    </row>
    <row r="424" spans="1:132" x14ac:dyDescent="0.35">
      <c r="A424" s="70">
        <v>422</v>
      </c>
      <c r="B424" s="70" t="s">
        <v>500</v>
      </c>
      <c r="C424" s="71">
        <v>0</v>
      </c>
      <c r="D424" s="71">
        <v>2372.6157718314298</v>
      </c>
      <c r="E424" s="71">
        <v>6911.8339203569403</v>
      </c>
      <c r="F424" s="71">
        <v>9284.4496921883692</v>
      </c>
      <c r="H424" s="70">
        <v>422</v>
      </c>
      <c r="I424" s="70" t="s">
        <v>500</v>
      </c>
      <c r="J424" s="75">
        <v>0</v>
      </c>
      <c r="K424" s="71">
        <v>23178.198624734199</v>
      </c>
      <c r="L424" s="71">
        <v>124183.32650926099</v>
      </c>
      <c r="M424" s="71">
        <v>147361.52513399499</v>
      </c>
      <c r="O424" s="70">
        <v>422</v>
      </c>
      <c r="P424" s="70" t="s">
        <v>500</v>
      </c>
      <c r="Q424" s="75">
        <v>930022.95385105</v>
      </c>
      <c r="R424" s="71">
        <v>281456.28763373801</v>
      </c>
      <c r="S424" s="71">
        <v>231669.064258759</v>
      </c>
      <c r="T424" s="71">
        <v>1443148.30574355</v>
      </c>
      <c r="V424" s="70">
        <v>422</v>
      </c>
      <c r="W424" s="70" t="s">
        <v>500</v>
      </c>
      <c r="X424" s="71">
        <v>0</v>
      </c>
      <c r="Y424" s="71">
        <v>17523.767962481099</v>
      </c>
      <c r="Z424" s="71">
        <v>79250.081556367499</v>
      </c>
      <c r="AA424" s="71">
        <v>96773.849518848598</v>
      </c>
      <c r="AC424" s="70">
        <v>422</v>
      </c>
      <c r="AD424" s="70" t="s">
        <v>500</v>
      </c>
      <c r="AE424" s="71">
        <v>0</v>
      </c>
      <c r="AF424" s="71">
        <v>21934.0334605721</v>
      </c>
      <c r="AG424" s="71">
        <v>42262.6145164759</v>
      </c>
      <c r="AH424" s="71">
        <v>64196.647977048</v>
      </c>
      <c r="AJ424" s="70">
        <v>422</v>
      </c>
      <c r="AK424" s="70" t="s">
        <v>500</v>
      </c>
      <c r="AL424" s="71">
        <v>0</v>
      </c>
      <c r="AM424" s="71">
        <v>126.50371002141399</v>
      </c>
      <c r="AN424" s="71">
        <v>758.69085383863001</v>
      </c>
      <c r="AO424" s="71">
        <v>885.19456386004401</v>
      </c>
      <c r="AQ424" s="70">
        <v>422</v>
      </c>
      <c r="AR424" s="70" t="s">
        <v>500</v>
      </c>
      <c r="AS424" s="71">
        <v>0</v>
      </c>
      <c r="AT424" s="71">
        <v>508.27897250795297</v>
      </c>
      <c r="AU424" s="71">
        <v>1239.9033472567201</v>
      </c>
      <c r="AV424" s="71">
        <v>1748.18231976467</v>
      </c>
      <c r="AX424" s="70">
        <v>422</v>
      </c>
      <c r="AY424" s="70" t="s">
        <v>500</v>
      </c>
      <c r="AZ424" s="71">
        <v>0</v>
      </c>
      <c r="BA424" s="71">
        <v>126.50371002141399</v>
      </c>
      <c r="BB424" s="71">
        <v>758.69085383863001</v>
      </c>
      <c r="BC424" s="71">
        <v>885.19456386004401</v>
      </c>
      <c r="BE424" s="70">
        <v>422</v>
      </c>
      <c r="BF424" s="70" t="s">
        <v>500</v>
      </c>
      <c r="BG424" s="71">
        <v>0</v>
      </c>
      <c r="BH424" s="71">
        <v>508.27897250795297</v>
      </c>
      <c r="BI424" s="71">
        <v>1239.9033472567201</v>
      </c>
      <c r="BJ424" s="71">
        <v>1748.18231976467</v>
      </c>
      <c r="BL424" s="70">
        <v>422</v>
      </c>
      <c r="BM424" s="70" t="s">
        <v>500</v>
      </c>
      <c r="BN424" s="71">
        <v>0</v>
      </c>
      <c r="BO424" s="71">
        <v>257.60205433418099</v>
      </c>
      <c r="BP424" s="71">
        <v>1544.9374766977201</v>
      </c>
      <c r="BQ424" s="71">
        <v>1802.53953103191</v>
      </c>
      <c r="BS424" s="70">
        <v>422</v>
      </c>
      <c r="BT424" s="70" t="s">
        <v>500</v>
      </c>
      <c r="BU424" s="71">
        <v>0</v>
      </c>
      <c r="BV424" s="71">
        <v>716.422028244476</v>
      </c>
      <c r="BW424" s="71">
        <v>2005.18909315766</v>
      </c>
      <c r="BX424" s="71">
        <v>2721.6111214021398</v>
      </c>
      <c r="BZ424" s="70">
        <v>422</v>
      </c>
      <c r="CA424" s="70" t="s">
        <v>500</v>
      </c>
      <c r="CB424" s="71">
        <v>0</v>
      </c>
      <c r="CC424" s="71">
        <v>602.37241946879601</v>
      </c>
      <c r="CD424" s="71">
        <v>3092.1489576855602</v>
      </c>
      <c r="CE424" s="71">
        <v>3694.5213771543599</v>
      </c>
      <c r="CG424" s="70">
        <v>422</v>
      </c>
      <c r="CH424" s="70" t="s">
        <v>500</v>
      </c>
      <c r="CI424" s="71">
        <v>0</v>
      </c>
      <c r="CJ424" s="71">
        <v>1941.64156653291</v>
      </c>
      <c r="CK424" s="71">
        <v>6353.0349269718499</v>
      </c>
      <c r="CL424" s="71">
        <v>8294.6764935047595</v>
      </c>
      <c r="CN424" s="70">
        <v>422</v>
      </c>
      <c r="CO424" s="70" t="s">
        <v>500</v>
      </c>
      <c r="CP424" s="71">
        <v>0</v>
      </c>
      <c r="CQ424" s="71">
        <v>106.70346070380501</v>
      </c>
      <c r="CR424" s="71">
        <v>639.941229353685</v>
      </c>
      <c r="CS424" s="71">
        <v>746.64469005749004</v>
      </c>
      <c r="CU424" s="70">
        <v>422</v>
      </c>
      <c r="CV424" s="70" t="s">
        <v>500</v>
      </c>
      <c r="CW424" s="71">
        <v>0</v>
      </c>
      <c r="CX424" s="71">
        <v>413.08391510320098</v>
      </c>
      <c r="CY424" s="71">
        <v>1062.2645589164399</v>
      </c>
      <c r="CZ424" s="71">
        <v>1475.34847401964</v>
      </c>
      <c r="DB424" s="70">
        <v>422</v>
      </c>
      <c r="DC424" s="70" t="s">
        <v>500</v>
      </c>
      <c r="DD424" s="71">
        <v>0</v>
      </c>
      <c r="DE424" s="71">
        <v>605.52364510895904</v>
      </c>
      <c r="DF424" s="71">
        <v>2931.4727180676</v>
      </c>
      <c r="DG424" s="71">
        <v>3536.9963631765499</v>
      </c>
      <c r="DI424" s="70">
        <v>422</v>
      </c>
      <c r="DJ424" s="70" t="s">
        <v>500</v>
      </c>
      <c r="DK424" s="71">
        <v>0</v>
      </c>
      <c r="DL424" s="71">
        <v>1551.90772959793</v>
      </c>
      <c r="DM424" s="71">
        <v>3877.2142411845398</v>
      </c>
      <c r="DN424" s="71">
        <v>5429.1219707824603</v>
      </c>
      <c r="DP424" s="70">
        <v>422</v>
      </c>
      <c r="DQ424" s="70" t="s">
        <v>500</v>
      </c>
      <c r="DR424" s="71">
        <v>0</v>
      </c>
      <c r="DS424" s="71">
        <v>290.76161629907898</v>
      </c>
      <c r="DT424" s="71">
        <v>1743.80797919765</v>
      </c>
      <c r="DU424" s="71">
        <v>2034.56959549673</v>
      </c>
      <c r="DW424" s="70">
        <v>422</v>
      </c>
      <c r="DX424" s="70" t="s">
        <v>500</v>
      </c>
      <c r="DY424" s="71">
        <v>0</v>
      </c>
      <c r="DZ424" s="71">
        <v>2263.0943716249799</v>
      </c>
      <c r="EA424" s="71">
        <v>3041.1203088976499</v>
      </c>
      <c r="EB424" s="71">
        <v>5304.2146805226303</v>
      </c>
    </row>
    <row r="425" spans="1:132" x14ac:dyDescent="0.35">
      <c r="A425" s="70">
        <v>423</v>
      </c>
      <c r="B425" s="70" t="s">
        <v>501</v>
      </c>
      <c r="C425" s="71">
        <v>0</v>
      </c>
      <c r="D425" s="71">
        <v>126.771963042099</v>
      </c>
      <c r="E425" s="71">
        <v>732.13340925881005</v>
      </c>
      <c r="F425" s="71">
        <v>858.90537230090899</v>
      </c>
      <c r="H425" s="70">
        <v>423</v>
      </c>
      <c r="I425" s="70" t="s">
        <v>501</v>
      </c>
      <c r="J425" s="75">
        <v>0</v>
      </c>
      <c r="K425" s="71">
        <v>2148.7583922529702</v>
      </c>
      <c r="L425" s="71">
        <v>13159.283529769</v>
      </c>
      <c r="M425" s="71">
        <v>15308.041922021999</v>
      </c>
      <c r="O425" s="70">
        <v>423</v>
      </c>
      <c r="P425" s="70" t="s">
        <v>501</v>
      </c>
      <c r="Q425" s="75">
        <v>232024.97258219399</v>
      </c>
      <c r="R425" s="71">
        <v>28778.533186992001</v>
      </c>
      <c r="S425" s="71">
        <v>24570.998716214301</v>
      </c>
      <c r="T425" s="71">
        <v>285374.50448539999</v>
      </c>
      <c r="V425" s="70">
        <v>423</v>
      </c>
      <c r="W425" s="70" t="s">
        <v>501</v>
      </c>
      <c r="X425" s="71">
        <v>0</v>
      </c>
      <c r="Y425" s="71">
        <v>1567.77393187808</v>
      </c>
      <c r="Z425" s="71">
        <v>8395.3830489907996</v>
      </c>
      <c r="AA425" s="71">
        <v>9963.1569808688801</v>
      </c>
      <c r="AC425" s="70">
        <v>423</v>
      </c>
      <c r="AD425" s="70" t="s">
        <v>501</v>
      </c>
      <c r="AE425" s="71">
        <v>0</v>
      </c>
      <c r="AF425" s="71">
        <v>18218.249057114401</v>
      </c>
      <c r="AG425" s="71">
        <v>4483.2271004427303</v>
      </c>
      <c r="AH425" s="71">
        <v>22701.476157557099</v>
      </c>
      <c r="AJ425" s="70">
        <v>423</v>
      </c>
      <c r="AK425" s="70" t="s">
        <v>501</v>
      </c>
      <c r="AL425" s="71">
        <v>0</v>
      </c>
      <c r="AM425" s="71">
        <v>11.8479686225375</v>
      </c>
      <c r="AN425" s="71">
        <v>80.417585710847902</v>
      </c>
      <c r="AO425" s="71">
        <v>92.265554333385495</v>
      </c>
      <c r="AQ425" s="70">
        <v>423</v>
      </c>
      <c r="AR425" s="70" t="s">
        <v>501</v>
      </c>
      <c r="AS425" s="71">
        <v>0</v>
      </c>
      <c r="AT425" s="71">
        <v>72.678969885160697</v>
      </c>
      <c r="AU425" s="71">
        <v>131.423113835035</v>
      </c>
      <c r="AV425" s="71">
        <v>204.102083720195</v>
      </c>
      <c r="AX425" s="70">
        <v>423</v>
      </c>
      <c r="AY425" s="70" t="s">
        <v>501</v>
      </c>
      <c r="AZ425" s="71">
        <v>0</v>
      </c>
      <c r="BA425" s="71">
        <v>11.8479686225375</v>
      </c>
      <c r="BB425" s="71">
        <v>80.417585710847902</v>
      </c>
      <c r="BC425" s="71">
        <v>92.265554333385495</v>
      </c>
      <c r="BE425" s="70">
        <v>423</v>
      </c>
      <c r="BF425" s="70" t="s">
        <v>501</v>
      </c>
      <c r="BG425" s="71">
        <v>0</v>
      </c>
      <c r="BH425" s="71">
        <v>72.678969885160697</v>
      </c>
      <c r="BI425" s="71">
        <v>131.423113835035</v>
      </c>
      <c r="BJ425" s="71">
        <v>204.102083720195</v>
      </c>
      <c r="BL425" s="70">
        <v>423</v>
      </c>
      <c r="BM425" s="70" t="s">
        <v>501</v>
      </c>
      <c r="BN425" s="71">
        <v>0</v>
      </c>
      <c r="BO425" s="71">
        <v>24.126257295821102</v>
      </c>
      <c r="BP425" s="71">
        <v>163.75595055830999</v>
      </c>
      <c r="BQ425" s="71">
        <v>187.882207854131</v>
      </c>
      <c r="BS425" s="70">
        <v>423</v>
      </c>
      <c r="BT425" s="70" t="s">
        <v>501</v>
      </c>
      <c r="BU425" s="71">
        <v>0</v>
      </c>
      <c r="BV425" s="71">
        <v>113.965816496177</v>
      </c>
      <c r="BW425" s="71">
        <v>212.59865959105599</v>
      </c>
      <c r="BX425" s="71">
        <v>326.56447608723198</v>
      </c>
      <c r="BZ425" s="70">
        <v>423</v>
      </c>
      <c r="CA425" s="70" t="s">
        <v>501</v>
      </c>
      <c r="CB425" s="71">
        <v>0</v>
      </c>
      <c r="CC425" s="71">
        <v>55.642481031613201</v>
      </c>
      <c r="CD425" s="71">
        <v>327.628207349908</v>
      </c>
      <c r="CE425" s="71">
        <v>383.27068838152098</v>
      </c>
      <c r="CG425" s="70">
        <v>423</v>
      </c>
      <c r="CH425" s="70" t="s">
        <v>501</v>
      </c>
      <c r="CI425" s="71">
        <v>0</v>
      </c>
      <c r="CJ425" s="71">
        <v>220.70217799577301</v>
      </c>
      <c r="CK425" s="71">
        <v>673.91265238127505</v>
      </c>
      <c r="CL425" s="71">
        <v>894.61483037704795</v>
      </c>
      <c r="CN425" s="70">
        <v>423</v>
      </c>
      <c r="CO425" s="70" t="s">
        <v>501</v>
      </c>
      <c r="CP425" s="71">
        <v>0</v>
      </c>
      <c r="CQ425" s="71">
        <v>9.9935350047902798</v>
      </c>
      <c r="CR425" s="71">
        <v>67.830695995712105</v>
      </c>
      <c r="CS425" s="71">
        <v>77.824231000502394</v>
      </c>
      <c r="CU425" s="70">
        <v>423</v>
      </c>
      <c r="CV425" s="70" t="s">
        <v>501</v>
      </c>
      <c r="CW425" s="71">
        <v>0</v>
      </c>
      <c r="CX425" s="71">
        <v>58.995839661289097</v>
      </c>
      <c r="CY425" s="71">
        <v>112.602589945427</v>
      </c>
      <c r="CZ425" s="71">
        <v>171.598429606716</v>
      </c>
      <c r="DB425" s="70">
        <v>423</v>
      </c>
      <c r="DC425" s="70" t="s">
        <v>501</v>
      </c>
      <c r="DD425" s="71">
        <v>0</v>
      </c>
      <c r="DE425" s="71">
        <v>47.836310111093297</v>
      </c>
      <c r="DF425" s="71">
        <v>310.43369157808098</v>
      </c>
      <c r="DG425" s="71">
        <v>358.27000168917499</v>
      </c>
      <c r="DI425" s="70">
        <v>423</v>
      </c>
      <c r="DJ425" s="70" t="s">
        <v>501</v>
      </c>
      <c r="DK425" s="71">
        <v>0</v>
      </c>
      <c r="DL425" s="71">
        <v>223.17572039945301</v>
      </c>
      <c r="DM425" s="71">
        <v>410.96046932817001</v>
      </c>
      <c r="DN425" s="71">
        <v>634.13618972762299</v>
      </c>
      <c r="DP425" s="70">
        <v>423</v>
      </c>
      <c r="DQ425" s="70" t="s">
        <v>501</v>
      </c>
      <c r="DR425" s="71">
        <v>0</v>
      </c>
      <c r="DS425" s="71">
        <v>27.231885183182602</v>
      </c>
      <c r="DT425" s="71">
        <v>184.835268437564</v>
      </c>
      <c r="DU425" s="71">
        <v>212.06715362074601</v>
      </c>
      <c r="DW425" s="70">
        <v>423</v>
      </c>
      <c r="DX425" s="70" t="s">
        <v>501</v>
      </c>
      <c r="DY425" s="71">
        <v>0</v>
      </c>
      <c r="DZ425" s="71">
        <v>3759.92045456917</v>
      </c>
      <c r="EA425" s="71">
        <v>322.40942101178501</v>
      </c>
      <c r="EB425" s="71">
        <v>4082.3298755809501</v>
      </c>
    </row>
    <row r="426" spans="1:132" x14ac:dyDescent="0.35">
      <c r="A426" s="70">
        <v>424</v>
      </c>
      <c r="B426" s="70" t="s">
        <v>502</v>
      </c>
      <c r="C426" s="71">
        <v>0</v>
      </c>
      <c r="D426" s="71">
        <v>14.6293871772709</v>
      </c>
      <c r="E426" s="71">
        <v>207.974740165132</v>
      </c>
      <c r="F426" s="71">
        <v>222.60412734240299</v>
      </c>
      <c r="H426" s="70">
        <v>424</v>
      </c>
      <c r="I426" s="70" t="s">
        <v>502</v>
      </c>
      <c r="J426" s="75">
        <v>0</v>
      </c>
      <c r="K426" s="71">
        <v>201.32479954071701</v>
      </c>
      <c r="L426" s="71">
        <v>3736.6164007084799</v>
      </c>
      <c r="M426" s="71">
        <v>3937.9412002491999</v>
      </c>
      <c r="O426" s="70">
        <v>424</v>
      </c>
      <c r="P426" s="70" t="s">
        <v>502</v>
      </c>
      <c r="Q426" s="75">
        <v>34062.114320869303</v>
      </c>
      <c r="R426" s="71">
        <v>4952.2534874876301</v>
      </c>
      <c r="S426" s="71">
        <v>6970.7358118162701</v>
      </c>
      <c r="T426" s="71">
        <v>45985.103620173199</v>
      </c>
      <c r="V426" s="70">
        <v>424</v>
      </c>
      <c r="W426" s="70" t="s">
        <v>502</v>
      </c>
      <c r="X426" s="71">
        <v>0</v>
      </c>
      <c r="Y426" s="71">
        <v>170.83668228708601</v>
      </c>
      <c r="Z426" s="71">
        <v>2384.6052166603599</v>
      </c>
      <c r="AA426" s="71">
        <v>2555.4418989474502</v>
      </c>
      <c r="AC426" s="70">
        <v>424</v>
      </c>
      <c r="AD426" s="70" t="s">
        <v>502</v>
      </c>
      <c r="AE426" s="71">
        <v>0</v>
      </c>
      <c r="AF426" s="71">
        <v>3252.1802954272398</v>
      </c>
      <c r="AG426" s="71">
        <v>1271.6452673961001</v>
      </c>
      <c r="AH426" s="71">
        <v>4523.8255628233401</v>
      </c>
      <c r="AJ426" s="70">
        <v>424</v>
      </c>
      <c r="AK426" s="70" t="s">
        <v>502</v>
      </c>
      <c r="AL426" s="71">
        <v>0</v>
      </c>
      <c r="AM426" s="71">
        <v>1.0901034305509301</v>
      </c>
      <c r="AN426" s="71">
        <v>22.828567699908699</v>
      </c>
      <c r="AO426" s="71">
        <v>23.9186711304596</v>
      </c>
      <c r="AQ426" s="70">
        <v>424</v>
      </c>
      <c r="AR426" s="70" t="s">
        <v>502</v>
      </c>
      <c r="AS426" s="71">
        <v>0</v>
      </c>
      <c r="AT426" s="71">
        <v>46.867444185799101</v>
      </c>
      <c r="AU426" s="71">
        <v>37.307974362968501</v>
      </c>
      <c r="AV426" s="71">
        <v>84.175418548767595</v>
      </c>
      <c r="AX426" s="70">
        <v>424</v>
      </c>
      <c r="AY426" s="70" t="s">
        <v>502</v>
      </c>
      <c r="AZ426" s="71">
        <v>0</v>
      </c>
      <c r="BA426" s="71">
        <v>1.0901034305509301</v>
      </c>
      <c r="BB426" s="71">
        <v>22.828567699908699</v>
      </c>
      <c r="BC426" s="71">
        <v>23.9186711304596</v>
      </c>
      <c r="BE426" s="70">
        <v>424</v>
      </c>
      <c r="BF426" s="70" t="s">
        <v>502</v>
      </c>
      <c r="BG426" s="71">
        <v>0</v>
      </c>
      <c r="BH426" s="71">
        <v>46.867444185799101</v>
      </c>
      <c r="BI426" s="71">
        <v>37.307974362968501</v>
      </c>
      <c r="BJ426" s="71">
        <v>84.175418548767595</v>
      </c>
      <c r="BL426" s="70">
        <v>424</v>
      </c>
      <c r="BM426" s="70" t="s">
        <v>502</v>
      </c>
      <c r="BN426" s="71">
        <v>0</v>
      </c>
      <c r="BO426" s="71">
        <v>2.21979958610796</v>
      </c>
      <c r="BP426" s="71">
        <v>46.4862725054303</v>
      </c>
      <c r="BQ426" s="71">
        <v>48.706072091538303</v>
      </c>
      <c r="BS426" s="70">
        <v>424</v>
      </c>
      <c r="BT426" s="70" t="s">
        <v>502</v>
      </c>
      <c r="BU426" s="71">
        <v>0</v>
      </c>
      <c r="BV426" s="71">
        <v>81.695661392699293</v>
      </c>
      <c r="BW426" s="71">
        <v>60.334776947481899</v>
      </c>
      <c r="BX426" s="71">
        <v>142.03043834018101</v>
      </c>
      <c r="BZ426" s="70">
        <v>424</v>
      </c>
      <c r="CA426" s="70" t="s">
        <v>502</v>
      </c>
      <c r="CB426" s="71">
        <v>0</v>
      </c>
      <c r="CC426" s="71">
        <v>5.2467227063480903</v>
      </c>
      <c r="CD426" s="71">
        <v>93.041394741045394</v>
      </c>
      <c r="CE426" s="71">
        <v>98.288117447393503</v>
      </c>
      <c r="CG426" s="70">
        <v>424</v>
      </c>
      <c r="CH426" s="70" t="s">
        <v>502</v>
      </c>
      <c r="CI426" s="71">
        <v>0</v>
      </c>
      <c r="CJ426" s="71">
        <v>126.346313978431</v>
      </c>
      <c r="CK426" s="71">
        <v>191.15735187897801</v>
      </c>
      <c r="CL426" s="71">
        <v>317.50366585740898</v>
      </c>
      <c r="CN426" s="70">
        <v>424</v>
      </c>
      <c r="CO426" s="70" t="s">
        <v>502</v>
      </c>
      <c r="CP426" s="71">
        <v>0</v>
      </c>
      <c r="CQ426" s="71">
        <v>0.91948140133742495</v>
      </c>
      <c r="CR426" s="71">
        <v>19.255460381984101</v>
      </c>
      <c r="CS426" s="71">
        <v>20.174941783321501</v>
      </c>
      <c r="CU426" s="70">
        <v>424</v>
      </c>
      <c r="CV426" s="70" t="s">
        <v>502</v>
      </c>
      <c r="CW426" s="71">
        <v>0</v>
      </c>
      <c r="CX426" s="71">
        <v>45.115836388256298</v>
      </c>
      <c r="CY426" s="71">
        <v>31.962897857508299</v>
      </c>
      <c r="CZ426" s="71">
        <v>77.078734245764494</v>
      </c>
      <c r="DB426" s="70">
        <v>424</v>
      </c>
      <c r="DC426" s="70" t="s">
        <v>502</v>
      </c>
      <c r="DD426" s="71">
        <v>0</v>
      </c>
      <c r="DE426" s="71">
        <v>5.52756361588012</v>
      </c>
      <c r="DF426" s="71">
        <v>88.207300913224898</v>
      </c>
      <c r="DG426" s="71">
        <v>93.734864529105096</v>
      </c>
      <c r="DI426" s="70">
        <v>424</v>
      </c>
      <c r="DJ426" s="70" t="s">
        <v>502</v>
      </c>
      <c r="DK426" s="71">
        <v>0</v>
      </c>
      <c r="DL426" s="71">
        <v>162.46178855957899</v>
      </c>
      <c r="DM426" s="71">
        <v>116.663145187944</v>
      </c>
      <c r="DN426" s="71">
        <v>279.12493374752302</v>
      </c>
      <c r="DP426" s="70">
        <v>424</v>
      </c>
      <c r="DQ426" s="70" t="s">
        <v>502</v>
      </c>
      <c r="DR426" s="71">
        <v>0</v>
      </c>
      <c r="DS426" s="71">
        <v>2.5055410260023501</v>
      </c>
      <c r="DT426" s="71">
        <v>52.470170567288399</v>
      </c>
      <c r="DU426" s="71">
        <v>54.975711593290697</v>
      </c>
      <c r="DW426" s="70">
        <v>424</v>
      </c>
      <c r="DX426" s="70" t="s">
        <v>502</v>
      </c>
      <c r="DY426" s="71">
        <v>0</v>
      </c>
      <c r="DZ426" s="71">
        <v>185.35229205986599</v>
      </c>
      <c r="EA426" s="71">
        <v>91.5053223458671</v>
      </c>
      <c r="EB426" s="71">
        <v>276.85761440573299</v>
      </c>
    </row>
    <row r="427" spans="1:132" x14ac:dyDescent="0.35">
      <c r="A427" s="70">
        <v>425</v>
      </c>
      <c r="B427" s="70" t="s">
        <v>503</v>
      </c>
      <c r="C427" s="71">
        <v>0</v>
      </c>
      <c r="D427" s="71">
        <v>325.23768631565002</v>
      </c>
      <c r="E427" s="71">
        <v>311.55988497076203</v>
      </c>
      <c r="F427" s="71">
        <v>636.79757128641199</v>
      </c>
      <c r="H427" s="70">
        <v>425</v>
      </c>
      <c r="I427" s="70" t="s">
        <v>503</v>
      </c>
      <c r="J427" s="75">
        <v>0</v>
      </c>
      <c r="K427" s="71">
        <v>5938.9053710192002</v>
      </c>
      <c r="L427" s="71">
        <v>5607.7213472633102</v>
      </c>
      <c r="M427" s="71">
        <v>11546.626718282499</v>
      </c>
      <c r="O427" s="70">
        <v>425</v>
      </c>
      <c r="P427" s="70" t="s">
        <v>503</v>
      </c>
      <c r="Q427" s="75">
        <v>40979.327894631097</v>
      </c>
      <c r="R427" s="71">
        <v>36360.854334638403</v>
      </c>
      <c r="S427" s="71">
        <v>10503.286043386601</v>
      </c>
      <c r="T427" s="71">
        <v>87843.468272656202</v>
      </c>
      <c r="V427" s="70">
        <v>425</v>
      </c>
      <c r="W427" s="70" t="s">
        <v>503</v>
      </c>
      <c r="X427" s="71">
        <v>0</v>
      </c>
      <c r="Y427" s="71">
        <v>4623.8295933761301</v>
      </c>
      <c r="Z427" s="71">
        <v>3573.92683654438</v>
      </c>
      <c r="AA427" s="71">
        <v>8197.7564299205096</v>
      </c>
      <c r="AC427" s="70">
        <v>425</v>
      </c>
      <c r="AD427" s="70" t="s">
        <v>503</v>
      </c>
      <c r="AE427" s="71">
        <v>0</v>
      </c>
      <c r="AF427" s="71">
        <v>7603.5662851843899</v>
      </c>
      <c r="AG427" s="71">
        <v>1917.65581984561</v>
      </c>
      <c r="AH427" s="71">
        <v>9521.2221050299995</v>
      </c>
      <c r="AJ427" s="70">
        <v>425</v>
      </c>
      <c r="AK427" s="70" t="s">
        <v>503</v>
      </c>
      <c r="AL427" s="71">
        <v>0</v>
      </c>
      <c r="AM427" s="71">
        <v>30.6260003695627</v>
      </c>
      <c r="AN427" s="71">
        <v>34.301682795230903</v>
      </c>
      <c r="AO427" s="71">
        <v>64.927683164793606</v>
      </c>
      <c r="AQ427" s="70">
        <v>425</v>
      </c>
      <c r="AR427" s="70" t="s">
        <v>503</v>
      </c>
      <c r="AS427" s="71">
        <v>0</v>
      </c>
      <c r="AT427" s="71">
        <v>434.91420502027501</v>
      </c>
      <c r="AU427" s="71">
        <v>56.056793043847698</v>
      </c>
      <c r="AV427" s="71">
        <v>490.97099806412302</v>
      </c>
      <c r="AX427" s="70">
        <v>425</v>
      </c>
      <c r="AY427" s="70" t="s">
        <v>503</v>
      </c>
      <c r="AZ427" s="71">
        <v>0</v>
      </c>
      <c r="BA427" s="71">
        <v>30.6260003695627</v>
      </c>
      <c r="BB427" s="71">
        <v>34.301682795230903</v>
      </c>
      <c r="BC427" s="71">
        <v>64.927683164793606</v>
      </c>
      <c r="BE427" s="70">
        <v>425</v>
      </c>
      <c r="BF427" s="70" t="s">
        <v>503</v>
      </c>
      <c r="BG427" s="71">
        <v>0</v>
      </c>
      <c r="BH427" s="71">
        <v>434.91420502027501</v>
      </c>
      <c r="BI427" s="71">
        <v>56.056793043847698</v>
      </c>
      <c r="BJ427" s="71">
        <v>490.97099806412302</v>
      </c>
      <c r="BL427" s="70">
        <v>425</v>
      </c>
      <c r="BM427" s="70" t="s">
        <v>503</v>
      </c>
      <c r="BN427" s="71">
        <v>0</v>
      </c>
      <c r="BO427" s="71">
        <v>62.364341803914101</v>
      </c>
      <c r="BP427" s="71">
        <v>69.849208008801597</v>
      </c>
      <c r="BQ427" s="71">
        <v>132.213549812716</v>
      </c>
      <c r="BS427" s="70">
        <v>425</v>
      </c>
      <c r="BT427" s="70" t="s">
        <v>503</v>
      </c>
      <c r="BU427" s="71">
        <v>0</v>
      </c>
      <c r="BV427" s="71">
        <v>598.45047231658202</v>
      </c>
      <c r="BW427" s="71">
        <v>90.769691438211396</v>
      </c>
      <c r="BX427" s="71">
        <v>689.22016375479302</v>
      </c>
      <c r="BZ427" s="70">
        <v>425</v>
      </c>
      <c r="CA427" s="70" t="s">
        <v>503</v>
      </c>
      <c r="CB427" s="71">
        <v>0</v>
      </c>
      <c r="CC427" s="71">
        <v>157.33244313453201</v>
      </c>
      <c r="CD427" s="71">
        <v>139.56196844224999</v>
      </c>
      <c r="CE427" s="71">
        <v>296.89441157678101</v>
      </c>
      <c r="CG427" s="70">
        <v>425</v>
      </c>
      <c r="CH427" s="70" t="s">
        <v>503</v>
      </c>
      <c r="CI427" s="71">
        <v>0</v>
      </c>
      <c r="CJ427" s="71">
        <v>931.54558925024503</v>
      </c>
      <c r="CK427" s="71">
        <v>288.23165705729798</v>
      </c>
      <c r="CL427" s="71">
        <v>1219.7772463075401</v>
      </c>
      <c r="CN427" s="70">
        <v>425</v>
      </c>
      <c r="CO427" s="70" t="s">
        <v>503</v>
      </c>
      <c r="CP427" s="71">
        <v>0</v>
      </c>
      <c r="CQ427" s="71">
        <v>25.832445755109902</v>
      </c>
      <c r="CR427" s="71">
        <v>28.932813603614498</v>
      </c>
      <c r="CS427" s="71">
        <v>54.7652593587244</v>
      </c>
      <c r="CU427" s="70">
        <v>425</v>
      </c>
      <c r="CV427" s="70" t="s">
        <v>503</v>
      </c>
      <c r="CW427" s="71">
        <v>0</v>
      </c>
      <c r="CX427" s="71">
        <v>352.56607715088899</v>
      </c>
      <c r="CY427" s="71">
        <v>48.041433346554399</v>
      </c>
      <c r="CZ427" s="71">
        <v>400.607510497443</v>
      </c>
      <c r="DB427" s="70">
        <v>425</v>
      </c>
      <c r="DC427" s="70" t="s">
        <v>503</v>
      </c>
      <c r="DD427" s="71">
        <v>0</v>
      </c>
      <c r="DE427" s="71">
        <v>140.66633062316501</v>
      </c>
      <c r="DF427" s="71">
        <v>131.98368291400701</v>
      </c>
      <c r="DG427" s="71">
        <v>272.65001353717201</v>
      </c>
      <c r="DI427" s="70">
        <v>425</v>
      </c>
      <c r="DJ427" s="70" t="s">
        <v>503</v>
      </c>
      <c r="DK427" s="71">
        <v>0</v>
      </c>
      <c r="DL427" s="71">
        <v>1330.6163623877301</v>
      </c>
      <c r="DM427" s="71">
        <v>175.284577411469</v>
      </c>
      <c r="DN427" s="71">
        <v>1505.9009397991999</v>
      </c>
      <c r="DP427" s="70">
        <v>425</v>
      </c>
      <c r="DQ427" s="70" t="s">
        <v>503</v>
      </c>
      <c r="DR427" s="71">
        <v>0</v>
      </c>
      <c r="DS427" s="71">
        <v>70.392128157528504</v>
      </c>
      <c r="DT427" s="71">
        <v>78.840476138061902</v>
      </c>
      <c r="DU427" s="71">
        <v>149.23260429558999</v>
      </c>
      <c r="DW427" s="70">
        <v>425</v>
      </c>
      <c r="DX427" s="70" t="s">
        <v>503</v>
      </c>
      <c r="DY427" s="71">
        <v>0</v>
      </c>
      <c r="DZ427" s="71">
        <v>810.55298716857999</v>
      </c>
      <c r="EA427" s="71">
        <v>137.61935856080399</v>
      </c>
      <c r="EB427" s="71">
        <v>948.17234572938401</v>
      </c>
    </row>
    <row r="428" spans="1:132" x14ac:dyDescent="0.35">
      <c r="A428" s="70">
        <v>426</v>
      </c>
      <c r="B428" s="70" t="s">
        <v>504</v>
      </c>
      <c r="C428" s="71">
        <v>0</v>
      </c>
      <c r="D428" s="71">
        <v>28.081212270782899</v>
      </c>
      <c r="E428" s="71">
        <v>33.4418005353388</v>
      </c>
      <c r="F428" s="71">
        <v>61.523012806121699</v>
      </c>
      <c r="H428" s="70">
        <v>426</v>
      </c>
      <c r="I428" s="70" t="s">
        <v>504</v>
      </c>
      <c r="J428" s="75">
        <v>0</v>
      </c>
      <c r="K428" s="71">
        <v>504.44008571725601</v>
      </c>
      <c r="L428" s="71">
        <v>602.51207045753995</v>
      </c>
      <c r="M428" s="71">
        <v>1106.9521561747999</v>
      </c>
      <c r="O428" s="70">
        <v>426</v>
      </c>
      <c r="P428" s="70" t="s">
        <v>504</v>
      </c>
      <c r="Q428" s="75">
        <v>0</v>
      </c>
      <c r="R428" s="71">
        <v>3214.2076777452698</v>
      </c>
      <c r="S428" s="71">
        <v>1131.0065785791201</v>
      </c>
      <c r="T428" s="71">
        <v>4345.2142563243897</v>
      </c>
      <c r="V428" s="70">
        <v>426</v>
      </c>
      <c r="W428" s="70" t="s">
        <v>504</v>
      </c>
      <c r="X428" s="71">
        <v>0</v>
      </c>
      <c r="Y428" s="71">
        <v>385.30855618266401</v>
      </c>
      <c r="Z428" s="71">
        <v>383.71069346568299</v>
      </c>
      <c r="AA428" s="71">
        <v>769.019249648347</v>
      </c>
      <c r="AC428" s="70">
        <v>426</v>
      </c>
      <c r="AD428" s="70" t="s">
        <v>504</v>
      </c>
      <c r="AE428" s="71">
        <v>0</v>
      </c>
      <c r="AF428" s="71">
        <v>1347.8233142199001</v>
      </c>
      <c r="AG428" s="71">
        <v>206.58924986372199</v>
      </c>
      <c r="AH428" s="71">
        <v>1554.4125640836301</v>
      </c>
      <c r="AJ428" s="70">
        <v>426</v>
      </c>
      <c r="AK428" s="70" t="s">
        <v>504</v>
      </c>
      <c r="AL428" s="71">
        <v>0</v>
      </c>
      <c r="AM428" s="71">
        <v>2.6560648486460701</v>
      </c>
      <c r="AN428" s="71">
        <v>3.6879716795344599</v>
      </c>
      <c r="AO428" s="71">
        <v>6.3440365281805304</v>
      </c>
      <c r="AQ428" s="70">
        <v>426</v>
      </c>
      <c r="AR428" s="70" t="s">
        <v>504</v>
      </c>
      <c r="AS428" s="71">
        <v>0</v>
      </c>
      <c r="AT428" s="71">
        <v>31.215371146768401</v>
      </c>
      <c r="AU428" s="71">
        <v>6.0269108083747698</v>
      </c>
      <c r="AV428" s="71">
        <v>37.242281955143199</v>
      </c>
      <c r="AX428" s="70">
        <v>426</v>
      </c>
      <c r="AY428" s="70" t="s">
        <v>504</v>
      </c>
      <c r="AZ428" s="71">
        <v>0</v>
      </c>
      <c r="BA428" s="71">
        <v>2.6560648486460701</v>
      </c>
      <c r="BB428" s="71">
        <v>3.6879716795344599</v>
      </c>
      <c r="BC428" s="71">
        <v>6.3440365281805304</v>
      </c>
      <c r="BE428" s="70">
        <v>426</v>
      </c>
      <c r="BF428" s="70" t="s">
        <v>504</v>
      </c>
      <c r="BG428" s="71">
        <v>0</v>
      </c>
      <c r="BH428" s="71">
        <v>31.215371146768401</v>
      </c>
      <c r="BI428" s="71">
        <v>6.0269108083747698</v>
      </c>
      <c r="BJ428" s="71">
        <v>37.242281955143199</v>
      </c>
      <c r="BL428" s="70">
        <v>426</v>
      </c>
      <c r="BM428" s="70" t="s">
        <v>504</v>
      </c>
      <c r="BN428" s="71">
        <v>0</v>
      </c>
      <c r="BO428" s="71">
        <v>5.4085983829265603</v>
      </c>
      <c r="BP428" s="71">
        <v>7.5098910602190001</v>
      </c>
      <c r="BQ428" s="71">
        <v>12.918489443145599</v>
      </c>
      <c r="BS428" s="70">
        <v>426</v>
      </c>
      <c r="BT428" s="70" t="s">
        <v>504</v>
      </c>
      <c r="BU428" s="71">
        <v>0</v>
      </c>
      <c r="BV428" s="71">
        <v>43.219209298688597</v>
      </c>
      <c r="BW428" s="71">
        <v>9.7658362514944308</v>
      </c>
      <c r="BX428" s="71">
        <v>52.985045550183003</v>
      </c>
      <c r="BZ428" s="70">
        <v>426</v>
      </c>
      <c r="CA428" s="70" t="s">
        <v>504</v>
      </c>
      <c r="CB428" s="71">
        <v>0</v>
      </c>
      <c r="CC428" s="71">
        <v>13.2720477832108</v>
      </c>
      <c r="CD428" s="71">
        <v>14.9908438711738</v>
      </c>
      <c r="CE428" s="71">
        <v>28.2628916543846</v>
      </c>
      <c r="CG428" s="70">
        <v>426</v>
      </c>
      <c r="CH428" s="70" t="s">
        <v>504</v>
      </c>
      <c r="CI428" s="71">
        <v>0</v>
      </c>
      <c r="CJ428" s="71">
        <v>68.972987544974799</v>
      </c>
      <c r="CK428" s="71">
        <v>31.0491003523613</v>
      </c>
      <c r="CL428" s="71">
        <v>100.02208789733599</v>
      </c>
      <c r="CN428" s="70">
        <v>426</v>
      </c>
      <c r="CO428" s="70" t="s">
        <v>504</v>
      </c>
      <c r="CP428" s="71">
        <v>0</v>
      </c>
      <c r="CQ428" s="71">
        <v>2.2403399169580598</v>
      </c>
      <c r="CR428" s="71">
        <v>3.11073359917535</v>
      </c>
      <c r="CS428" s="71">
        <v>5.3510735161334102</v>
      </c>
      <c r="CU428" s="70">
        <v>426</v>
      </c>
      <c r="CV428" s="70" t="s">
        <v>504</v>
      </c>
      <c r="CW428" s="71">
        <v>0</v>
      </c>
      <c r="CX428" s="71">
        <v>25.307296116739401</v>
      </c>
      <c r="CY428" s="71">
        <v>5.16608664867036</v>
      </c>
      <c r="CZ428" s="71">
        <v>30.473382765409799</v>
      </c>
      <c r="DB428" s="70">
        <v>426</v>
      </c>
      <c r="DC428" s="70" t="s">
        <v>504</v>
      </c>
      <c r="DD428" s="71">
        <v>0</v>
      </c>
      <c r="DE428" s="71">
        <v>11.7371213148786</v>
      </c>
      <c r="DF428" s="71">
        <v>14.1573428515178</v>
      </c>
      <c r="DG428" s="71">
        <v>25.8944641663963</v>
      </c>
      <c r="DI428" s="70">
        <v>426</v>
      </c>
      <c r="DJ428" s="70" t="s">
        <v>504</v>
      </c>
      <c r="DK428" s="71">
        <v>0</v>
      </c>
      <c r="DL428" s="71">
        <v>95.547825965210293</v>
      </c>
      <c r="DM428" s="71">
        <v>18.845213595694698</v>
      </c>
      <c r="DN428" s="71">
        <v>114.393039560905</v>
      </c>
      <c r="DP428" s="70">
        <v>426</v>
      </c>
      <c r="DQ428" s="70" t="s">
        <v>504</v>
      </c>
      <c r="DR428" s="71">
        <v>0</v>
      </c>
      <c r="DS428" s="71">
        <v>6.1048146987686698</v>
      </c>
      <c r="DT428" s="71">
        <v>8.4765941348688205</v>
      </c>
      <c r="DU428" s="71">
        <v>14.5814088336375</v>
      </c>
      <c r="DW428" s="70">
        <v>426</v>
      </c>
      <c r="DX428" s="70" t="s">
        <v>504</v>
      </c>
      <c r="DY428" s="71">
        <v>0</v>
      </c>
      <c r="DZ428" s="71">
        <v>318.70352036964601</v>
      </c>
      <c r="EA428" s="71">
        <v>14.803718157751</v>
      </c>
      <c r="EB428" s="71">
        <v>333.50723852739702</v>
      </c>
    </row>
    <row r="429" spans="1:132" x14ac:dyDescent="0.35">
      <c r="A429" s="70">
        <v>427</v>
      </c>
      <c r="B429" s="70" t="s">
        <v>505</v>
      </c>
      <c r="C429" s="71">
        <v>0</v>
      </c>
      <c r="D429" s="71">
        <v>4415.1290365127397</v>
      </c>
      <c r="E429" s="71">
        <v>9378.5190370134205</v>
      </c>
      <c r="F429" s="71">
        <v>13793.648073526199</v>
      </c>
      <c r="H429" s="70">
        <v>427</v>
      </c>
      <c r="I429" s="70" t="s">
        <v>505</v>
      </c>
      <c r="J429" s="75">
        <v>0</v>
      </c>
      <c r="K429" s="71">
        <v>75341.0345735304</v>
      </c>
      <c r="L429" s="71">
        <v>169218.54588786501</v>
      </c>
      <c r="M429" s="71">
        <v>244559.580461395</v>
      </c>
      <c r="O429" s="70">
        <v>427</v>
      </c>
      <c r="P429" s="70" t="s">
        <v>505</v>
      </c>
      <c r="Q429" s="75">
        <v>0</v>
      </c>
      <c r="R429" s="71">
        <v>549153.42497261602</v>
      </c>
      <c r="S429" s="71">
        <v>318685.34698300599</v>
      </c>
      <c r="T429" s="71">
        <v>867838.77195562201</v>
      </c>
      <c r="V429" s="70">
        <v>427</v>
      </c>
      <c r="W429" s="70" t="s">
        <v>505</v>
      </c>
      <c r="X429" s="71">
        <v>0</v>
      </c>
      <c r="Y429" s="71">
        <v>53969.839004814399</v>
      </c>
      <c r="Z429" s="71">
        <v>107649.372134028</v>
      </c>
      <c r="AA429" s="71">
        <v>161619.21113884301</v>
      </c>
      <c r="AC429" s="70">
        <v>427</v>
      </c>
      <c r="AD429" s="70" t="s">
        <v>505</v>
      </c>
      <c r="AE429" s="71">
        <v>455081.88378196402</v>
      </c>
      <c r="AF429" s="71">
        <v>84494.604446843106</v>
      </c>
      <c r="AG429" s="71">
        <v>58249.746131884996</v>
      </c>
      <c r="AH429" s="71">
        <v>597826.23436069197</v>
      </c>
      <c r="AJ429" s="70">
        <v>427</v>
      </c>
      <c r="AK429" s="70" t="s">
        <v>505</v>
      </c>
      <c r="AL429" s="71">
        <v>0</v>
      </c>
      <c r="AM429" s="71">
        <v>423.07073911131999</v>
      </c>
      <c r="AN429" s="71">
        <v>1036.8164206583899</v>
      </c>
      <c r="AO429" s="71">
        <v>1459.88715976971</v>
      </c>
      <c r="AQ429" s="70">
        <v>427</v>
      </c>
      <c r="AR429" s="70" t="s">
        <v>505</v>
      </c>
      <c r="AS429" s="71">
        <v>0</v>
      </c>
      <c r="AT429" s="71">
        <v>1901.78247124983</v>
      </c>
      <c r="AU429" s="71">
        <v>1694.3407070139101</v>
      </c>
      <c r="AV429" s="71">
        <v>3596.1231782637501</v>
      </c>
      <c r="AX429" s="70">
        <v>427</v>
      </c>
      <c r="AY429" s="70" t="s">
        <v>505</v>
      </c>
      <c r="AZ429" s="71">
        <v>0</v>
      </c>
      <c r="BA429" s="71">
        <v>423.07073911131999</v>
      </c>
      <c r="BB429" s="71">
        <v>1036.8164206583899</v>
      </c>
      <c r="BC429" s="71">
        <v>1459.88715976971</v>
      </c>
      <c r="BE429" s="70">
        <v>427</v>
      </c>
      <c r="BF429" s="70" t="s">
        <v>505</v>
      </c>
      <c r="BG429" s="71">
        <v>0</v>
      </c>
      <c r="BH429" s="71">
        <v>1901.78247124983</v>
      </c>
      <c r="BI429" s="71">
        <v>1694.3407070139101</v>
      </c>
      <c r="BJ429" s="71">
        <v>3596.1231782637501</v>
      </c>
      <c r="BL429" s="70">
        <v>427</v>
      </c>
      <c r="BM429" s="70" t="s">
        <v>505</v>
      </c>
      <c r="BN429" s="71">
        <v>0</v>
      </c>
      <c r="BO429" s="71">
        <v>861.50747282674695</v>
      </c>
      <c r="BP429" s="71">
        <v>2111.2901738913502</v>
      </c>
      <c r="BQ429" s="71">
        <v>2972.7976467181002</v>
      </c>
      <c r="BS429" s="70">
        <v>427</v>
      </c>
      <c r="BT429" s="70" t="s">
        <v>505</v>
      </c>
      <c r="BU429" s="71">
        <v>0</v>
      </c>
      <c r="BV429" s="71">
        <v>2784.8908310611801</v>
      </c>
      <c r="BW429" s="71">
        <v>2748.2763033510701</v>
      </c>
      <c r="BX429" s="71">
        <v>5533.1671344122497</v>
      </c>
      <c r="BZ429" s="70">
        <v>427</v>
      </c>
      <c r="CA429" s="70" t="s">
        <v>505</v>
      </c>
      <c r="CB429" s="71">
        <v>0</v>
      </c>
      <c r="CC429" s="71">
        <v>1938.18463031848</v>
      </c>
      <c r="CD429" s="71">
        <v>4208.5309024405096</v>
      </c>
      <c r="CE429" s="71">
        <v>6146.7155327589799</v>
      </c>
      <c r="CG429" s="70">
        <v>427</v>
      </c>
      <c r="CH429" s="70" t="s">
        <v>505</v>
      </c>
      <c r="CI429" s="71">
        <v>0</v>
      </c>
      <c r="CJ429" s="71">
        <v>5407.1221348382796</v>
      </c>
      <c r="CK429" s="71">
        <v>8753.7016957531305</v>
      </c>
      <c r="CL429" s="71">
        <v>14160.8238305914</v>
      </c>
      <c r="CN429" s="70">
        <v>427</v>
      </c>
      <c r="CO429" s="70" t="s">
        <v>505</v>
      </c>
      <c r="CP429" s="71">
        <v>0</v>
      </c>
      <c r="CQ429" s="71">
        <v>356.85207950069201</v>
      </c>
      <c r="CR429" s="71">
        <v>874.53482731892996</v>
      </c>
      <c r="CS429" s="71">
        <v>1231.38690681962</v>
      </c>
      <c r="CU429" s="70">
        <v>427</v>
      </c>
      <c r="CV429" s="70" t="s">
        <v>505</v>
      </c>
      <c r="CW429" s="71">
        <v>0</v>
      </c>
      <c r="CX429" s="71">
        <v>1543.1640545780399</v>
      </c>
      <c r="CY429" s="71">
        <v>1452.72841812665</v>
      </c>
      <c r="CZ429" s="71">
        <v>2995.8924727046901</v>
      </c>
      <c r="DB429" s="70">
        <v>427</v>
      </c>
      <c r="DC429" s="70" t="s">
        <v>505</v>
      </c>
      <c r="DD429" s="71">
        <v>0</v>
      </c>
      <c r="DE429" s="71">
        <v>1651.4259677728201</v>
      </c>
      <c r="DF429" s="71">
        <v>3966.4474549267502</v>
      </c>
      <c r="DG429" s="71">
        <v>5617.8734226995703</v>
      </c>
      <c r="DI429" s="70">
        <v>427</v>
      </c>
      <c r="DJ429" s="70" t="s">
        <v>505</v>
      </c>
      <c r="DK429" s="71">
        <v>0</v>
      </c>
      <c r="DL429" s="71">
        <v>5846.6596327526104</v>
      </c>
      <c r="DM429" s="71">
        <v>5297.7754022567497</v>
      </c>
      <c r="DN429" s="71">
        <v>11144.435035009399</v>
      </c>
      <c r="DP429" s="70">
        <v>427</v>
      </c>
      <c r="DQ429" s="70" t="s">
        <v>505</v>
      </c>
      <c r="DR429" s="71">
        <v>0</v>
      </c>
      <c r="DS429" s="71">
        <v>972.40414444785802</v>
      </c>
      <c r="DT429" s="71">
        <v>2383.063850262</v>
      </c>
      <c r="DU429" s="71">
        <v>3355.4679947098498</v>
      </c>
      <c r="DW429" s="70">
        <v>427</v>
      </c>
      <c r="DX429" s="70" t="s">
        <v>505</v>
      </c>
      <c r="DY429" s="71">
        <v>151693.96126065499</v>
      </c>
      <c r="DZ429" s="71">
        <v>16285.7982663492</v>
      </c>
      <c r="EA429" s="71">
        <v>4164.9324722015799</v>
      </c>
      <c r="EB429" s="71">
        <v>172144.691999206</v>
      </c>
    </row>
    <row r="430" spans="1:132" x14ac:dyDescent="0.35">
      <c r="A430" s="70">
        <v>428</v>
      </c>
      <c r="B430" s="70" t="s">
        <v>506</v>
      </c>
      <c r="C430" s="71">
        <v>0</v>
      </c>
      <c r="D430" s="71">
        <v>188.897711879106</v>
      </c>
      <c r="E430" s="71">
        <v>465.10489281359003</v>
      </c>
      <c r="F430" s="71">
        <v>654.00260469269699</v>
      </c>
      <c r="H430" s="70">
        <v>428</v>
      </c>
      <c r="I430" s="70" t="s">
        <v>506</v>
      </c>
      <c r="J430" s="75">
        <v>0</v>
      </c>
      <c r="K430" s="71">
        <v>3236.09878139581</v>
      </c>
      <c r="L430" s="71">
        <v>8391.62478665452</v>
      </c>
      <c r="M430" s="71">
        <v>11627.7235680503</v>
      </c>
      <c r="O430" s="70">
        <v>428</v>
      </c>
      <c r="P430" s="70" t="s">
        <v>506</v>
      </c>
      <c r="Q430" s="75">
        <v>0</v>
      </c>
      <c r="R430" s="71">
        <v>15102.5017688394</v>
      </c>
      <c r="S430" s="71">
        <v>15802.2576442638</v>
      </c>
      <c r="T430" s="71">
        <v>30904.7594131033</v>
      </c>
      <c r="V430" s="70">
        <v>428</v>
      </c>
      <c r="W430" s="70" t="s">
        <v>506</v>
      </c>
      <c r="X430" s="71">
        <v>0</v>
      </c>
      <c r="Y430" s="71">
        <v>2248.11315664015</v>
      </c>
      <c r="Z430" s="71">
        <v>5338.5510508144998</v>
      </c>
      <c r="AA430" s="71">
        <v>7586.6642074546498</v>
      </c>
      <c r="AC430" s="70">
        <v>428</v>
      </c>
      <c r="AD430" s="70" t="s">
        <v>506</v>
      </c>
      <c r="AE430" s="71">
        <v>0</v>
      </c>
      <c r="AF430" s="71">
        <v>2128.5221766250602</v>
      </c>
      <c r="AG430" s="71">
        <v>2888.3026552845599</v>
      </c>
      <c r="AH430" s="71">
        <v>5016.8248319096201</v>
      </c>
      <c r="AJ430" s="70">
        <v>428</v>
      </c>
      <c r="AK430" s="70" t="s">
        <v>506</v>
      </c>
      <c r="AL430" s="71">
        <v>0</v>
      </c>
      <c r="AM430" s="71">
        <v>18.486505288944699</v>
      </c>
      <c r="AN430" s="71">
        <v>51.414712570352002</v>
      </c>
      <c r="AO430" s="71">
        <v>69.901217859296693</v>
      </c>
      <c r="AQ430" s="70">
        <v>428</v>
      </c>
      <c r="AR430" s="70" t="s">
        <v>506</v>
      </c>
      <c r="AS430" s="71">
        <v>0</v>
      </c>
      <c r="AT430" s="71">
        <v>67.613023469837302</v>
      </c>
      <c r="AU430" s="71">
        <v>84.020746241135598</v>
      </c>
      <c r="AV430" s="71">
        <v>151.63376971097301</v>
      </c>
      <c r="AX430" s="70">
        <v>428</v>
      </c>
      <c r="AY430" s="70" t="s">
        <v>506</v>
      </c>
      <c r="AZ430" s="71">
        <v>0</v>
      </c>
      <c r="BA430" s="71">
        <v>18.486505288944699</v>
      </c>
      <c r="BB430" s="71">
        <v>51.414712570352002</v>
      </c>
      <c r="BC430" s="71">
        <v>69.901217859296693</v>
      </c>
      <c r="BE430" s="70">
        <v>428</v>
      </c>
      <c r="BF430" s="70" t="s">
        <v>506</v>
      </c>
      <c r="BG430" s="71">
        <v>0</v>
      </c>
      <c r="BH430" s="71">
        <v>67.613023469837302</v>
      </c>
      <c r="BI430" s="71">
        <v>84.020746241135598</v>
      </c>
      <c r="BJ430" s="71">
        <v>151.63376971097301</v>
      </c>
      <c r="BL430" s="70">
        <v>428</v>
      </c>
      <c r="BM430" s="70" t="s">
        <v>506</v>
      </c>
      <c r="BN430" s="71">
        <v>0</v>
      </c>
      <c r="BO430" s="71">
        <v>37.644443305937102</v>
      </c>
      <c r="BP430" s="71">
        <v>104.696815444243</v>
      </c>
      <c r="BQ430" s="71">
        <v>142.34125875018</v>
      </c>
      <c r="BS430" s="70">
        <v>428</v>
      </c>
      <c r="BT430" s="70" t="s">
        <v>506</v>
      </c>
      <c r="BU430" s="71">
        <v>0</v>
      </c>
      <c r="BV430" s="71">
        <v>97.235076430723794</v>
      </c>
      <c r="BW430" s="71">
        <v>136.280358518143</v>
      </c>
      <c r="BX430" s="71">
        <v>233.51543494886599</v>
      </c>
      <c r="BZ430" s="70">
        <v>428</v>
      </c>
      <c r="CA430" s="70" t="s">
        <v>506</v>
      </c>
      <c r="CB430" s="71">
        <v>0</v>
      </c>
      <c r="CC430" s="71">
        <v>82.724650848069501</v>
      </c>
      <c r="CD430" s="71">
        <v>208.705448388044</v>
      </c>
      <c r="CE430" s="71">
        <v>291.43009923611299</v>
      </c>
      <c r="CG430" s="70">
        <v>428</v>
      </c>
      <c r="CH430" s="70" t="s">
        <v>506</v>
      </c>
      <c r="CI430" s="71">
        <v>0</v>
      </c>
      <c r="CJ430" s="71">
        <v>218.11054159435699</v>
      </c>
      <c r="CK430" s="71">
        <v>434.05190663812601</v>
      </c>
      <c r="CL430" s="71">
        <v>652.16244823248303</v>
      </c>
      <c r="CN430" s="70">
        <v>428</v>
      </c>
      <c r="CO430" s="70" t="s">
        <v>506</v>
      </c>
      <c r="CP430" s="71">
        <v>0</v>
      </c>
      <c r="CQ430" s="71">
        <v>15.5930137567955</v>
      </c>
      <c r="CR430" s="71">
        <v>43.367327024790498</v>
      </c>
      <c r="CS430" s="71">
        <v>58.960340781585998</v>
      </c>
      <c r="CU430" s="70">
        <v>428</v>
      </c>
      <c r="CV430" s="70" t="s">
        <v>506</v>
      </c>
      <c r="CW430" s="71">
        <v>0</v>
      </c>
      <c r="CX430" s="71">
        <v>54.640969510684798</v>
      </c>
      <c r="CY430" s="71">
        <v>72.038859968330101</v>
      </c>
      <c r="CZ430" s="71">
        <v>126.679829479015</v>
      </c>
      <c r="DB430" s="70">
        <v>428</v>
      </c>
      <c r="DC430" s="70" t="s">
        <v>506</v>
      </c>
      <c r="DD430" s="71">
        <v>0</v>
      </c>
      <c r="DE430" s="71">
        <v>68.927200782884796</v>
      </c>
      <c r="DF430" s="71">
        <v>196.711935253474</v>
      </c>
      <c r="DG430" s="71">
        <v>265.63913603635802</v>
      </c>
      <c r="DI430" s="70">
        <v>428</v>
      </c>
      <c r="DJ430" s="70" t="s">
        <v>506</v>
      </c>
      <c r="DK430" s="71">
        <v>0</v>
      </c>
      <c r="DL430" s="71">
        <v>207.59644974805499</v>
      </c>
      <c r="DM430" s="71">
        <v>262.71188713795198</v>
      </c>
      <c r="DN430" s="71">
        <v>470.308336886007</v>
      </c>
      <c r="DP430" s="70">
        <v>428</v>
      </c>
      <c r="DQ430" s="70" t="s">
        <v>506</v>
      </c>
      <c r="DR430" s="71">
        <v>0</v>
      </c>
      <c r="DS430" s="71">
        <v>42.490185913323202</v>
      </c>
      <c r="DT430" s="71">
        <v>118.173806333249</v>
      </c>
      <c r="DU430" s="71">
        <v>160.66399224657201</v>
      </c>
      <c r="DW430" s="70">
        <v>428</v>
      </c>
      <c r="DX430" s="70" t="s">
        <v>506</v>
      </c>
      <c r="DY430" s="71">
        <v>0</v>
      </c>
      <c r="DZ430" s="71">
        <v>251.65801125488699</v>
      </c>
      <c r="EA430" s="71">
        <v>206.53047284911901</v>
      </c>
      <c r="EB430" s="71">
        <v>458.18848410400602</v>
      </c>
    </row>
    <row r="431" spans="1:132" x14ac:dyDescent="0.35">
      <c r="A431" s="70">
        <v>429</v>
      </c>
      <c r="B431" s="70" t="s">
        <v>507</v>
      </c>
      <c r="C431" s="71">
        <v>0</v>
      </c>
      <c r="D431" s="71">
        <v>3.75193182604345</v>
      </c>
      <c r="E431" s="71">
        <v>6.6771979683173104</v>
      </c>
      <c r="F431" s="71">
        <v>10.429129794360801</v>
      </c>
      <c r="H431" s="70">
        <v>429</v>
      </c>
      <c r="I431" s="70" t="s">
        <v>507</v>
      </c>
      <c r="J431" s="75">
        <v>0</v>
      </c>
      <c r="K431" s="71">
        <v>57.9465625527098</v>
      </c>
      <c r="L431" s="71">
        <v>120.48229696052699</v>
      </c>
      <c r="M431" s="71">
        <v>178.428859513237</v>
      </c>
      <c r="O431" s="70">
        <v>429</v>
      </c>
      <c r="P431" s="70" t="s">
        <v>507</v>
      </c>
      <c r="Q431" s="75">
        <v>604726.80815311102</v>
      </c>
      <c r="R431" s="71">
        <v>326.01074685682602</v>
      </c>
      <c r="S431" s="71">
        <v>226.919190054393</v>
      </c>
      <c r="T431" s="71">
        <v>605279.738090022</v>
      </c>
      <c r="V431" s="70">
        <v>429</v>
      </c>
      <c r="W431" s="70" t="s">
        <v>507</v>
      </c>
      <c r="X431" s="71">
        <v>0</v>
      </c>
      <c r="Y431" s="71">
        <v>40.842996981412398</v>
      </c>
      <c r="Z431" s="71">
        <v>76.6435123650771</v>
      </c>
      <c r="AA431" s="71">
        <v>117.48650934649</v>
      </c>
      <c r="AC431" s="70">
        <v>429</v>
      </c>
      <c r="AD431" s="70" t="s">
        <v>507</v>
      </c>
      <c r="AE431" s="71">
        <v>0</v>
      </c>
      <c r="AF431" s="71">
        <v>42.000111387420503</v>
      </c>
      <c r="AG431" s="71">
        <v>41.477261612368601</v>
      </c>
      <c r="AH431" s="71">
        <v>83.477372999789097</v>
      </c>
      <c r="AJ431" s="70">
        <v>429</v>
      </c>
      <c r="AK431" s="70" t="s">
        <v>507</v>
      </c>
      <c r="AL431" s="71">
        <v>0</v>
      </c>
      <c r="AM431" s="71">
        <v>0.32205334134706598</v>
      </c>
      <c r="AN431" s="71">
        <v>0.73822287160226496</v>
      </c>
      <c r="AO431" s="71">
        <v>1.0602762129493299</v>
      </c>
      <c r="AQ431" s="70">
        <v>429</v>
      </c>
      <c r="AR431" s="70" t="s">
        <v>507</v>
      </c>
      <c r="AS431" s="71">
        <v>0</v>
      </c>
      <c r="AT431" s="71">
        <v>1.3244654028204901</v>
      </c>
      <c r="AU431" s="71">
        <v>1.2063856928030801</v>
      </c>
      <c r="AV431" s="71">
        <v>2.5308510956235701</v>
      </c>
      <c r="AX431" s="70">
        <v>429</v>
      </c>
      <c r="AY431" s="70" t="s">
        <v>507</v>
      </c>
      <c r="AZ431" s="71">
        <v>0</v>
      </c>
      <c r="BA431" s="71">
        <v>0.32205334134706598</v>
      </c>
      <c r="BB431" s="71">
        <v>0.73822287160226496</v>
      </c>
      <c r="BC431" s="71">
        <v>1.0602762129493299</v>
      </c>
      <c r="BE431" s="70">
        <v>429</v>
      </c>
      <c r="BF431" s="70" t="s">
        <v>507</v>
      </c>
      <c r="BG431" s="71">
        <v>0</v>
      </c>
      <c r="BH431" s="71">
        <v>1.3244654028204901</v>
      </c>
      <c r="BI431" s="71">
        <v>1.2063856928030801</v>
      </c>
      <c r="BJ431" s="71">
        <v>2.5308510956235701</v>
      </c>
      <c r="BL431" s="70">
        <v>429</v>
      </c>
      <c r="BM431" s="70" t="s">
        <v>507</v>
      </c>
      <c r="BN431" s="71">
        <v>0</v>
      </c>
      <c r="BO431" s="71">
        <v>0.65580370980541003</v>
      </c>
      <c r="BP431" s="71">
        <v>1.5032581119481001</v>
      </c>
      <c r="BQ431" s="71">
        <v>2.15906182175351</v>
      </c>
      <c r="BS431" s="70">
        <v>429</v>
      </c>
      <c r="BT431" s="70" t="s">
        <v>507</v>
      </c>
      <c r="BU431" s="71">
        <v>0</v>
      </c>
      <c r="BV431" s="71">
        <v>1.8796136416482701</v>
      </c>
      <c r="BW431" s="71">
        <v>1.9568452107152801</v>
      </c>
      <c r="BX431" s="71">
        <v>3.8364588523635499</v>
      </c>
      <c r="BZ431" s="70">
        <v>429</v>
      </c>
      <c r="CA431" s="70" t="s">
        <v>507</v>
      </c>
      <c r="CB431" s="71">
        <v>0</v>
      </c>
      <c r="CC431" s="71">
        <v>1.4962856328546801</v>
      </c>
      <c r="CD431" s="71">
        <v>2.9964120791673401</v>
      </c>
      <c r="CE431" s="71">
        <v>4.4926977120220197</v>
      </c>
      <c r="CG431" s="70">
        <v>429</v>
      </c>
      <c r="CH431" s="70" t="s">
        <v>507</v>
      </c>
      <c r="CI431" s="71">
        <v>0</v>
      </c>
      <c r="CJ431" s="71">
        <v>3.94527850000709</v>
      </c>
      <c r="CK431" s="71">
        <v>6.2331379912201301</v>
      </c>
      <c r="CL431" s="71">
        <v>10.1784164912272</v>
      </c>
      <c r="CN431" s="70">
        <v>429</v>
      </c>
      <c r="CO431" s="70" t="s">
        <v>507</v>
      </c>
      <c r="CP431" s="71">
        <v>0</v>
      </c>
      <c r="CQ431" s="71">
        <v>0.27164583589792302</v>
      </c>
      <c r="CR431" s="71">
        <v>0.62267687767677105</v>
      </c>
      <c r="CS431" s="71">
        <v>0.89432271357469395</v>
      </c>
      <c r="CU431" s="70">
        <v>429</v>
      </c>
      <c r="CV431" s="70" t="s">
        <v>507</v>
      </c>
      <c r="CW431" s="71">
        <v>0</v>
      </c>
      <c r="CX431" s="71">
        <v>1.0704470581878101</v>
      </c>
      <c r="CY431" s="71">
        <v>1.0343622456192401</v>
      </c>
      <c r="CZ431" s="71">
        <v>2.1048093038070599</v>
      </c>
      <c r="DB431" s="70">
        <v>429</v>
      </c>
      <c r="DC431" s="70" t="s">
        <v>507</v>
      </c>
      <c r="DD431" s="71">
        <v>0</v>
      </c>
      <c r="DE431" s="71">
        <v>1.29347519140699</v>
      </c>
      <c r="DF431" s="71">
        <v>2.8239141659006499</v>
      </c>
      <c r="DG431" s="71">
        <v>4.1173893573076503</v>
      </c>
      <c r="DI431" s="70">
        <v>429</v>
      </c>
      <c r="DJ431" s="70" t="s">
        <v>507</v>
      </c>
      <c r="DK431" s="71">
        <v>0</v>
      </c>
      <c r="DL431" s="71">
        <v>4.0644021063656899</v>
      </c>
      <c r="DM431" s="71">
        <v>3.77206052206978</v>
      </c>
      <c r="DN431" s="71">
        <v>7.8364626284354699</v>
      </c>
      <c r="DP431" s="70">
        <v>429</v>
      </c>
      <c r="DQ431" s="70" t="s">
        <v>507</v>
      </c>
      <c r="DR431" s="71">
        <v>0</v>
      </c>
      <c r="DS431" s="71">
        <v>0.74022137412998001</v>
      </c>
      <c r="DT431" s="71">
        <v>1.6967634806891201</v>
      </c>
      <c r="DU431" s="71">
        <v>2.43698485481909</v>
      </c>
      <c r="DW431" s="70">
        <v>429</v>
      </c>
      <c r="DX431" s="70" t="s">
        <v>507</v>
      </c>
      <c r="DY431" s="71">
        <v>0</v>
      </c>
      <c r="DZ431" s="71">
        <v>5.1601235474607297</v>
      </c>
      <c r="EA431" s="71">
        <v>2.9655231732865199</v>
      </c>
      <c r="EB431" s="71">
        <v>8.1256467207472394</v>
      </c>
    </row>
    <row r="432" spans="1:132" x14ac:dyDescent="0.35">
      <c r="A432" s="70">
        <v>430</v>
      </c>
      <c r="B432" s="70" t="s">
        <v>508</v>
      </c>
      <c r="C432" s="71">
        <v>0</v>
      </c>
      <c r="D432" s="71">
        <v>6593.3856360843602</v>
      </c>
      <c r="E432" s="71">
        <v>4745.7999634719999</v>
      </c>
      <c r="F432" s="71">
        <v>11339.1855995564</v>
      </c>
      <c r="H432" s="70">
        <v>430</v>
      </c>
      <c r="I432" s="70" t="s">
        <v>508</v>
      </c>
      <c r="J432" s="75">
        <v>0</v>
      </c>
      <c r="K432" s="71">
        <v>85000.443584845998</v>
      </c>
      <c r="L432" s="71">
        <v>85482.308141889298</v>
      </c>
      <c r="M432" s="71">
        <v>170482.751726735</v>
      </c>
      <c r="O432" s="70">
        <v>430</v>
      </c>
      <c r="P432" s="70" t="s">
        <v>508</v>
      </c>
      <c r="Q432" s="75">
        <v>3156352.66068521</v>
      </c>
      <c r="R432" s="71">
        <v>787132.65477056406</v>
      </c>
      <c r="S432" s="71">
        <v>160373.442562585</v>
      </c>
      <c r="T432" s="71">
        <v>4103858.75801836</v>
      </c>
      <c r="V432" s="70">
        <v>430</v>
      </c>
      <c r="W432" s="70" t="s">
        <v>508</v>
      </c>
      <c r="X432" s="71">
        <v>0</v>
      </c>
      <c r="Y432" s="71">
        <v>64726.133776680603</v>
      </c>
      <c r="Z432" s="71">
        <v>54449.733119358702</v>
      </c>
      <c r="AA432" s="71">
        <v>119175.86689603901</v>
      </c>
      <c r="AC432" s="70">
        <v>430</v>
      </c>
      <c r="AD432" s="70" t="s">
        <v>508</v>
      </c>
      <c r="AE432" s="71">
        <v>121398.179257123</v>
      </c>
      <c r="AF432" s="71">
        <v>123273.759870592</v>
      </c>
      <c r="AG432" s="71">
        <v>29290.392530990001</v>
      </c>
      <c r="AH432" s="71">
        <v>273962.33165870502</v>
      </c>
      <c r="AJ432" s="70">
        <v>430</v>
      </c>
      <c r="AK432" s="70" t="s">
        <v>508</v>
      </c>
      <c r="AL432" s="71">
        <v>0</v>
      </c>
      <c r="AM432" s="71">
        <v>441.08750375384602</v>
      </c>
      <c r="AN432" s="71">
        <v>523.14719054494401</v>
      </c>
      <c r="AO432" s="71">
        <v>964.23469429879106</v>
      </c>
      <c r="AQ432" s="70">
        <v>430</v>
      </c>
      <c r="AR432" s="70" t="s">
        <v>508</v>
      </c>
      <c r="AS432" s="71">
        <v>0</v>
      </c>
      <c r="AT432" s="71">
        <v>3810.9122867775</v>
      </c>
      <c r="AU432" s="71">
        <v>854.93386138304402</v>
      </c>
      <c r="AV432" s="71">
        <v>4665.84614816055</v>
      </c>
      <c r="AX432" s="70">
        <v>430</v>
      </c>
      <c r="AY432" s="70" t="s">
        <v>508</v>
      </c>
      <c r="AZ432" s="71">
        <v>0</v>
      </c>
      <c r="BA432" s="71">
        <v>441.08750375384602</v>
      </c>
      <c r="BB432" s="71">
        <v>523.14719054494401</v>
      </c>
      <c r="BC432" s="71">
        <v>964.23469429879106</v>
      </c>
      <c r="BE432" s="70">
        <v>430</v>
      </c>
      <c r="BF432" s="70" t="s">
        <v>508</v>
      </c>
      <c r="BG432" s="71">
        <v>0</v>
      </c>
      <c r="BH432" s="71">
        <v>3810.9122867775</v>
      </c>
      <c r="BI432" s="71">
        <v>854.93386138304402</v>
      </c>
      <c r="BJ432" s="71">
        <v>4665.84614816055</v>
      </c>
      <c r="BL432" s="70">
        <v>430</v>
      </c>
      <c r="BM432" s="70" t="s">
        <v>508</v>
      </c>
      <c r="BN432" s="71">
        <v>0</v>
      </c>
      <c r="BO432" s="71">
        <v>898.19537378699897</v>
      </c>
      <c r="BP432" s="71">
        <v>1065.29516787073</v>
      </c>
      <c r="BQ432" s="71">
        <v>1963.4905416577301</v>
      </c>
      <c r="BS432" s="70">
        <v>430</v>
      </c>
      <c r="BT432" s="70" t="s">
        <v>508</v>
      </c>
      <c r="BU432" s="71">
        <v>0</v>
      </c>
      <c r="BV432" s="71">
        <v>5182.6741217175004</v>
      </c>
      <c r="BW432" s="71">
        <v>1385.06680507548</v>
      </c>
      <c r="BX432" s="71">
        <v>6567.7409267929797</v>
      </c>
      <c r="BZ432" s="70">
        <v>430</v>
      </c>
      <c r="CA432" s="70" t="s">
        <v>508</v>
      </c>
      <c r="CB432" s="71">
        <v>0</v>
      </c>
      <c r="CC432" s="71">
        <v>2247.2151866282202</v>
      </c>
      <c r="CD432" s="71">
        <v>2126.9978884757002</v>
      </c>
      <c r="CE432" s="71">
        <v>4374.2130751039203</v>
      </c>
      <c r="CG432" s="70">
        <v>430</v>
      </c>
      <c r="CH432" s="70" t="s">
        <v>508</v>
      </c>
      <c r="CI432" s="71">
        <v>0</v>
      </c>
      <c r="CJ432" s="71">
        <v>9478.6499329593407</v>
      </c>
      <c r="CK432" s="71">
        <v>4402.2429682049496</v>
      </c>
      <c r="CL432" s="71">
        <v>13880.892901164299</v>
      </c>
      <c r="CN432" s="70">
        <v>430</v>
      </c>
      <c r="CO432" s="70" t="s">
        <v>508</v>
      </c>
      <c r="CP432" s="71">
        <v>0</v>
      </c>
      <c r="CQ432" s="71">
        <v>372.04887600348297</v>
      </c>
      <c r="CR432" s="71">
        <v>441.26465286408398</v>
      </c>
      <c r="CS432" s="71">
        <v>813.31352886756702</v>
      </c>
      <c r="CU432" s="70">
        <v>430</v>
      </c>
      <c r="CV432" s="70" t="s">
        <v>508</v>
      </c>
      <c r="CW432" s="71">
        <v>0</v>
      </c>
      <c r="CX432" s="71">
        <v>3130.94009237198</v>
      </c>
      <c r="CY432" s="71">
        <v>732.78974414927802</v>
      </c>
      <c r="CZ432" s="71">
        <v>3863.72983652126</v>
      </c>
      <c r="DB432" s="70">
        <v>430</v>
      </c>
      <c r="DC432" s="70" t="s">
        <v>508</v>
      </c>
      <c r="DD432" s="71">
        <v>0</v>
      </c>
      <c r="DE432" s="71">
        <v>2146.9961481963501</v>
      </c>
      <c r="DF432" s="71">
        <v>2009.4360892454899</v>
      </c>
      <c r="DG432" s="71">
        <v>4156.4322374418398</v>
      </c>
      <c r="DI432" s="70">
        <v>430</v>
      </c>
      <c r="DJ432" s="70" t="s">
        <v>508</v>
      </c>
      <c r="DK432" s="71">
        <v>0</v>
      </c>
      <c r="DL432" s="71">
        <v>11699.1446275207</v>
      </c>
      <c r="DM432" s="71">
        <v>2673.2596134820701</v>
      </c>
      <c r="DN432" s="71">
        <v>14372.4042410028</v>
      </c>
      <c r="DP432" s="70">
        <v>430</v>
      </c>
      <c r="DQ432" s="70" t="s">
        <v>508</v>
      </c>
      <c r="DR432" s="71">
        <v>0</v>
      </c>
      <c r="DS432" s="71">
        <v>1013.8146580767</v>
      </c>
      <c r="DT432" s="71">
        <v>1202.42420289034</v>
      </c>
      <c r="DU432" s="71">
        <v>2216.2388609670402</v>
      </c>
      <c r="DW432" s="70">
        <v>430</v>
      </c>
      <c r="DX432" s="70" t="s">
        <v>508</v>
      </c>
      <c r="DY432" s="71">
        <v>0</v>
      </c>
      <c r="DZ432" s="71">
        <v>10985.0760108588</v>
      </c>
      <c r="EA432" s="71">
        <v>2099.67295426387</v>
      </c>
      <c r="EB432" s="71">
        <v>13084.748965122601</v>
      </c>
    </row>
    <row r="433" spans="1:132" x14ac:dyDescent="0.35">
      <c r="A433" s="70">
        <v>431</v>
      </c>
      <c r="B433" s="70" t="s">
        <v>509</v>
      </c>
      <c r="C433" s="71">
        <v>0</v>
      </c>
      <c r="D433" s="71">
        <v>96.685215204937904</v>
      </c>
      <c r="E433" s="71">
        <v>240.92670454518699</v>
      </c>
      <c r="F433" s="71">
        <v>337.61191975012503</v>
      </c>
      <c r="H433" s="70">
        <v>431</v>
      </c>
      <c r="I433" s="70" t="s">
        <v>509</v>
      </c>
      <c r="J433" s="75">
        <v>0</v>
      </c>
      <c r="K433" s="71">
        <v>468.37324942314501</v>
      </c>
      <c r="L433" s="71">
        <v>4326.4951859215798</v>
      </c>
      <c r="M433" s="71">
        <v>4794.8684353447297</v>
      </c>
      <c r="O433" s="70">
        <v>431</v>
      </c>
      <c r="P433" s="70" t="s">
        <v>509</v>
      </c>
      <c r="Q433" s="75">
        <v>178252.17953332301</v>
      </c>
      <c r="R433" s="71">
        <v>10683.535020323299</v>
      </c>
      <c r="S433" s="71">
        <v>8062.1290988945702</v>
      </c>
      <c r="T433" s="71">
        <v>196997.84365254099</v>
      </c>
      <c r="V433" s="70">
        <v>431</v>
      </c>
      <c r="W433" s="70" t="s">
        <v>509</v>
      </c>
      <c r="X433" s="71">
        <v>0</v>
      </c>
      <c r="Y433" s="71">
        <v>394.12497359663303</v>
      </c>
      <c r="Z433" s="71">
        <v>2762.0759059505199</v>
      </c>
      <c r="AA433" s="71">
        <v>3156.2008795471602</v>
      </c>
      <c r="AC433" s="70">
        <v>431</v>
      </c>
      <c r="AD433" s="70" t="s">
        <v>509</v>
      </c>
      <c r="AE433" s="71">
        <v>0</v>
      </c>
      <c r="AF433" s="71">
        <v>865.53251943536804</v>
      </c>
      <c r="AG433" s="71">
        <v>1470.40365264709</v>
      </c>
      <c r="AH433" s="71">
        <v>2335.93617208246</v>
      </c>
      <c r="AJ433" s="70">
        <v>431</v>
      </c>
      <c r="AK433" s="70" t="s">
        <v>509</v>
      </c>
      <c r="AL433" s="71">
        <v>0</v>
      </c>
      <c r="AM433" s="71">
        <v>2.5823971805769301</v>
      </c>
      <c r="AN433" s="71">
        <v>26.4233957886624</v>
      </c>
      <c r="AO433" s="71">
        <v>29.005792969239302</v>
      </c>
      <c r="AQ433" s="70">
        <v>431</v>
      </c>
      <c r="AR433" s="70" t="s">
        <v>509</v>
      </c>
      <c r="AS433" s="71">
        <v>0</v>
      </c>
      <c r="AT433" s="71">
        <v>31.400284348731699</v>
      </c>
      <c r="AU433" s="71">
        <v>43.183167350653598</v>
      </c>
      <c r="AV433" s="71">
        <v>74.583451699385293</v>
      </c>
      <c r="AX433" s="70">
        <v>431</v>
      </c>
      <c r="AY433" s="70" t="s">
        <v>509</v>
      </c>
      <c r="AZ433" s="71">
        <v>0</v>
      </c>
      <c r="BA433" s="71">
        <v>2.5823971805769301</v>
      </c>
      <c r="BB433" s="71">
        <v>26.4233957886624</v>
      </c>
      <c r="BC433" s="71">
        <v>29.005792969239302</v>
      </c>
      <c r="BE433" s="70">
        <v>431</v>
      </c>
      <c r="BF433" s="70" t="s">
        <v>509</v>
      </c>
      <c r="BG433" s="71">
        <v>0</v>
      </c>
      <c r="BH433" s="71">
        <v>31.400284348731699</v>
      </c>
      <c r="BI433" s="71">
        <v>43.183167350653598</v>
      </c>
      <c r="BJ433" s="71">
        <v>74.583451699385293</v>
      </c>
      <c r="BL433" s="70">
        <v>431</v>
      </c>
      <c r="BM433" s="70" t="s">
        <v>509</v>
      </c>
      <c r="BN433" s="71">
        <v>0</v>
      </c>
      <c r="BO433" s="71">
        <v>5.2585874257031904</v>
      </c>
      <c r="BP433" s="71">
        <v>53.806493394481102</v>
      </c>
      <c r="BQ433" s="71">
        <v>59.065080820184299</v>
      </c>
      <c r="BS433" s="70">
        <v>431</v>
      </c>
      <c r="BT433" s="70" t="s">
        <v>509</v>
      </c>
      <c r="BU433" s="71">
        <v>0</v>
      </c>
      <c r="BV433" s="71">
        <v>41.962847360937701</v>
      </c>
      <c r="BW433" s="71">
        <v>69.811601976059407</v>
      </c>
      <c r="BX433" s="71">
        <v>111.77444933699699</v>
      </c>
      <c r="BZ433" s="70">
        <v>431</v>
      </c>
      <c r="CA433" s="70" t="s">
        <v>509</v>
      </c>
      <c r="CB433" s="71">
        <v>0</v>
      </c>
      <c r="CC433" s="71">
        <v>12.128860607537</v>
      </c>
      <c r="CD433" s="71">
        <v>107.74434534462701</v>
      </c>
      <c r="CE433" s="71">
        <v>119.873205952164</v>
      </c>
      <c r="CG433" s="70">
        <v>431</v>
      </c>
      <c r="CH433" s="70" t="s">
        <v>509</v>
      </c>
      <c r="CI433" s="71">
        <v>0</v>
      </c>
      <c r="CJ433" s="71">
        <v>74.8224309620078</v>
      </c>
      <c r="CK433" s="71">
        <v>221.04300192626999</v>
      </c>
      <c r="CL433" s="71">
        <v>295.86543288827698</v>
      </c>
      <c r="CN433" s="70">
        <v>431</v>
      </c>
      <c r="CO433" s="70" t="s">
        <v>509</v>
      </c>
      <c r="CP433" s="71">
        <v>0</v>
      </c>
      <c r="CQ433" s="71">
        <v>2.1782026474374598</v>
      </c>
      <c r="CR433" s="71">
        <v>22.287629143203301</v>
      </c>
      <c r="CS433" s="71">
        <v>24.465831790640699</v>
      </c>
      <c r="CU433" s="70">
        <v>431</v>
      </c>
      <c r="CV433" s="70" t="s">
        <v>509</v>
      </c>
      <c r="CW433" s="71">
        <v>0</v>
      </c>
      <c r="CX433" s="71">
        <v>25.4092239372265</v>
      </c>
      <c r="CY433" s="71">
        <v>36.992945981251701</v>
      </c>
      <c r="CZ433" s="71">
        <v>62.402169918478101</v>
      </c>
      <c r="DB433" s="70">
        <v>431</v>
      </c>
      <c r="DC433" s="70" t="s">
        <v>509</v>
      </c>
      <c r="DD433" s="71">
        <v>0</v>
      </c>
      <c r="DE433" s="71">
        <v>12.473035300743501</v>
      </c>
      <c r="DF433" s="71">
        <v>102.216793544091</v>
      </c>
      <c r="DG433" s="71">
        <v>114.689828844834</v>
      </c>
      <c r="DI433" s="70">
        <v>431</v>
      </c>
      <c r="DJ433" s="70" t="s">
        <v>509</v>
      </c>
      <c r="DK433" s="71">
        <v>0</v>
      </c>
      <c r="DL433" s="71">
        <v>96.480648961701505</v>
      </c>
      <c r="DM433" s="71">
        <v>135.03648732149699</v>
      </c>
      <c r="DN433" s="71">
        <v>231.517136283198</v>
      </c>
      <c r="DP433" s="70">
        <v>431</v>
      </c>
      <c r="DQ433" s="70" t="s">
        <v>509</v>
      </c>
      <c r="DR433" s="71">
        <v>0</v>
      </c>
      <c r="DS433" s="71">
        <v>5.9354937339278502</v>
      </c>
      <c r="DT433" s="71">
        <v>60.732679431466501</v>
      </c>
      <c r="DU433" s="71">
        <v>66.668173165394407</v>
      </c>
      <c r="DW433" s="70">
        <v>431</v>
      </c>
      <c r="DX433" s="70" t="s">
        <v>509</v>
      </c>
      <c r="DY433" s="71">
        <v>0</v>
      </c>
      <c r="DZ433" s="71">
        <v>84.265519924166199</v>
      </c>
      <c r="EA433" s="71">
        <v>105.887679782229</v>
      </c>
      <c r="EB433" s="71">
        <v>190.15319970639499</v>
      </c>
    </row>
    <row r="434" spans="1:132" x14ac:dyDescent="0.35">
      <c r="A434" s="70">
        <v>432</v>
      </c>
      <c r="B434" s="70" t="s">
        <v>510</v>
      </c>
      <c r="C434" s="71">
        <v>0</v>
      </c>
      <c r="D434" s="71">
        <v>275.56794505561101</v>
      </c>
      <c r="E434" s="71">
        <v>312.31447808111301</v>
      </c>
      <c r="F434" s="71">
        <v>587.88242313672299</v>
      </c>
      <c r="H434" s="70">
        <v>432</v>
      </c>
      <c r="I434" s="70" t="s">
        <v>510</v>
      </c>
      <c r="J434" s="75">
        <v>0</v>
      </c>
      <c r="K434" s="71">
        <v>4744.4632953422397</v>
      </c>
      <c r="L434" s="71">
        <v>5617.8126021562202</v>
      </c>
      <c r="M434" s="71">
        <v>10362.275897498501</v>
      </c>
      <c r="O434" s="70">
        <v>432</v>
      </c>
      <c r="P434" s="70" t="s">
        <v>510</v>
      </c>
      <c r="Q434" s="75">
        <v>0</v>
      </c>
      <c r="R434" s="71">
        <v>38436.893788490401</v>
      </c>
      <c r="S434" s="71">
        <v>10507.5992592972</v>
      </c>
      <c r="T434" s="71">
        <v>48944.493047787699</v>
      </c>
      <c r="V434" s="70">
        <v>432</v>
      </c>
      <c r="W434" s="70" t="s">
        <v>510</v>
      </c>
      <c r="X434" s="71">
        <v>0</v>
      </c>
      <c r="Y434" s="71">
        <v>3733.98141584002</v>
      </c>
      <c r="Z434" s="71">
        <v>3582.0148831020701</v>
      </c>
      <c r="AA434" s="71">
        <v>7315.9962989420901</v>
      </c>
      <c r="AC434" s="70">
        <v>432</v>
      </c>
      <c r="AD434" s="70" t="s">
        <v>510</v>
      </c>
      <c r="AE434" s="71">
        <v>0</v>
      </c>
      <c r="AF434" s="71">
        <v>7021.7908378125103</v>
      </c>
      <c r="AG434" s="71">
        <v>1917.89605708983</v>
      </c>
      <c r="AH434" s="71">
        <v>8939.6868949023392</v>
      </c>
      <c r="AJ434" s="70">
        <v>432</v>
      </c>
      <c r="AK434" s="70" t="s">
        <v>510</v>
      </c>
      <c r="AL434" s="71">
        <v>0</v>
      </c>
      <c r="AM434" s="71">
        <v>24.584395365671401</v>
      </c>
      <c r="AN434" s="71">
        <v>34.348898424840101</v>
      </c>
      <c r="AO434" s="71">
        <v>58.933293790511499</v>
      </c>
      <c r="AQ434" s="70">
        <v>432</v>
      </c>
      <c r="AR434" s="70" t="s">
        <v>510</v>
      </c>
      <c r="AS434" s="71">
        <v>0</v>
      </c>
      <c r="AT434" s="71">
        <v>339.47638275612098</v>
      </c>
      <c r="AU434" s="71">
        <v>56.134410920739398</v>
      </c>
      <c r="AV434" s="71">
        <v>395.61079367686102</v>
      </c>
      <c r="AX434" s="70">
        <v>432</v>
      </c>
      <c r="AY434" s="70" t="s">
        <v>510</v>
      </c>
      <c r="AZ434" s="71">
        <v>0</v>
      </c>
      <c r="BA434" s="71">
        <v>24.584395365671401</v>
      </c>
      <c r="BB434" s="71">
        <v>34.348898424840101</v>
      </c>
      <c r="BC434" s="71">
        <v>58.933293790511499</v>
      </c>
      <c r="BE434" s="70">
        <v>432</v>
      </c>
      <c r="BF434" s="70" t="s">
        <v>510</v>
      </c>
      <c r="BG434" s="71">
        <v>0</v>
      </c>
      <c r="BH434" s="71">
        <v>339.47638275612098</v>
      </c>
      <c r="BI434" s="71">
        <v>56.134410920739398</v>
      </c>
      <c r="BJ434" s="71">
        <v>395.61079367686102</v>
      </c>
      <c r="BL434" s="70">
        <v>432</v>
      </c>
      <c r="BM434" s="70" t="s">
        <v>510</v>
      </c>
      <c r="BN434" s="71">
        <v>0</v>
      </c>
      <c r="BO434" s="71">
        <v>50.061699769031499</v>
      </c>
      <c r="BP434" s="71">
        <v>69.9453541469817</v>
      </c>
      <c r="BQ434" s="71">
        <v>120.00705391601301</v>
      </c>
      <c r="BS434" s="70">
        <v>432</v>
      </c>
      <c r="BT434" s="70" t="s">
        <v>510</v>
      </c>
      <c r="BU434" s="71">
        <v>0</v>
      </c>
      <c r="BV434" s="71">
        <v>485.94014004423298</v>
      </c>
      <c r="BW434" s="71">
        <v>90.855735723596396</v>
      </c>
      <c r="BX434" s="71">
        <v>576.79587576782899</v>
      </c>
      <c r="BZ434" s="70">
        <v>432</v>
      </c>
      <c r="CA434" s="70" t="s">
        <v>510</v>
      </c>
      <c r="CB434" s="71">
        <v>0</v>
      </c>
      <c r="CC434" s="71">
        <v>125.492387153736</v>
      </c>
      <c r="CD434" s="71">
        <v>139.83736486488601</v>
      </c>
      <c r="CE434" s="71">
        <v>265.329752018622</v>
      </c>
      <c r="CG434" s="70">
        <v>432</v>
      </c>
      <c r="CH434" s="70" t="s">
        <v>510</v>
      </c>
      <c r="CI434" s="71">
        <v>0</v>
      </c>
      <c r="CJ434" s="71">
        <v>800.64868781169503</v>
      </c>
      <c r="CK434" s="71">
        <v>288.28016735274502</v>
      </c>
      <c r="CL434" s="71">
        <v>1088.9288551644399</v>
      </c>
      <c r="CN434" s="70">
        <v>432</v>
      </c>
      <c r="CO434" s="70" t="s">
        <v>510</v>
      </c>
      <c r="CP434" s="71">
        <v>0</v>
      </c>
      <c r="CQ434" s="71">
        <v>20.736467447347199</v>
      </c>
      <c r="CR434" s="71">
        <v>28.9726390844463</v>
      </c>
      <c r="CS434" s="71">
        <v>49.709106531793601</v>
      </c>
      <c r="CU434" s="70">
        <v>432</v>
      </c>
      <c r="CV434" s="70" t="s">
        <v>510</v>
      </c>
      <c r="CW434" s="71">
        <v>0</v>
      </c>
      <c r="CX434" s="71">
        <v>275.61606719126598</v>
      </c>
      <c r="CY434" s="71">
        <v>48.102452702987598</v>
      </c>
      <c r="CZ434" s="71">
        <v>323.71851989425301</v>
      </c>
      <c r="DB434" s="70">
        <v>432</v>
      </c>
      <c r="DC434" s="70" t="s">
        <v>510</v>
      </c>
      <c r="DD434" s="71">
        <v>0</v>
      </c>
      <c r="DE434" s="71">
        <v>113.849286848901</v>
      </c>
      <c r="DF434" s="71">
        <v>132.35790422833901</v>
      </c>
      <c r="DG434" s="71">
        <v>246.20719107724</v>
      </c>
      <c r="DI434" s="70">
        <v>432</v>
      </c>
      <c r="DJ434" s="70" t="s">
        <v>510</v>
      </c>
      <c r="DK434" s="71">
        <v>0</v>
      </c>
      <c r="DL434" s="71">
        <v>1039.46783696439</v>
      </c>
      <c r="DM434" s="71">
        <v>175.529601340455</v>
      </c>
      <c r="DN434" s="71">
        <v>1214.99743830485</v>
      </c>
      <c r="DP434" s="70">
        <v>432</v>
      </c>
      <c r="DQ434" s="70" t="s">
        <v>510</v>
      </c>
      <c r="DR434" s="71">
        <v>0</v>
      </c>
      <c r="DS434" s="71">
        <v>56.505841062275302</v>
      </c>
      <c r="DT434" s="71">
        <v>78.948998589912804</v>
      </c>
      <c r="DU434" s="71">
        <v>135.45483965218801</v>
      </c>
      <c r="DW434" s="70">
        <v>432</v>
      </c>
      <c r="DX434" s="70" t="s">
        <v>510</v>
      </c>
      <c r="DY434" s="71">
        <v>0</v>
      </c>
      <c r="DZ434" s="71">
        <v>677.65160233139204</v>
      </c>
      <c r="EA434" s="71">
        <v>137.765196509037</v>
      </c>
      <c r="EB434" s="71">
        <v>815.41679884042901</v>
      </c>
    </row>
    <row r="435" spans="1:132" x14ac:dyDescent="0.35">
      <c r="A435" s="70">
        <v>433</v>
      </c>
      <c r="B435" s="70" t="s">
        <v>511</v>
      </c>
      <c r="C435" s="71">
        <v>0</v>
      </c>
      <c r="D435" s="71">
        <v>17769.448845820702</v>
      </c>
      <c r="E435" s="71">
        <v>25037.384159173602</v>
      </c>
      <c r="F435" s="71">
        <v>42806.833004994303</v>
      </c>
      <c r="H435" s="70">
        <v>433</v>
      </c>
      <c r="I435" s="70" t="s">
        <v>511</v>
      </c>
      <c r="J435" s="75">
        <v>0</v>
      </c>
      <c r="K435" s="71">
        <v>210301.40838003799</v>
      </c>
      <c r="L435" s="71">
        <v>451429.83596368099</v>
      </c>
      <c r="M435" s="71">
        <v>661731.24434371898</v>
      </c>
      <c r="O435" s="70">
        <v>433</v>
      </c>
      <c r="P435" s="70" t="s">
        <v>511</v>
      </c>
      <c r="Q435" s="75">
        <v>4783649.47423515</v>
      </c>
      <c r="R435" s="71">
        <v>925677.97541326704</v>
      </c>
      <c r="S435" s="71">
        <v>848813.11615354102</v>
      </c>
      <c r="T435" s="71">
        <v>6558140.5658019604</v>
      </c>
      <c r="V435" s="70">
        <v>433</v>
      </c>
      <c r="W435" s="70" t="s">
        <v>511</v>
      </c>
      <c r="X435" s="71">
        <v>0</v>
      </c>
      <c r="Y435" s="71">
        <v>145854.779902868</v>
      </c>
      <c r="Z435" s="71">
        <v>287333.52625728498</v>
      </c>
      <c r="AA435" s="71">
        <v>433188.30616015301</v>
      </c>
      <c r="AC435" s="70">
        <v>433</v>
      </c>
      <c r="AD435" s="70" t="s">
        <v>511</v>
      </c>
      <c r="AE435" s="71">
        <v>188828.26871980901</v>
      </c>
      <c r="AF435" s="71">
        <v>140364.65457640999</v>
      </c>
      <c r="AG435" s="71">
        <v>155096.704957468</v>
      </c>
      <c r="AH435" s="71">
        <v>484289.628253687</v>
      </c>
      <c r="AJ435" s="70">
        <v>433</v>
      </c>
      <c r="AK435" s="70" t="s">
        <v>511</v>
      </c>
      <c r="AL435" s="71">
        <v>0</v>
      </c>
      <c r="AM435" s="71">
        <v>1203.64618461689</v>
      </c>
      <c r="AN435" s="71">
        <v>2764.6019049626002</v>
      </c>
      <c r="AO435" s="71">
        <v>3968.2480895794902</v>
      </c>
      <c r="AQ435" s="70">
        <v>433</v>
      </c>
      <c r="AR435" s="70" t="s">
        <v>511</v>
      </c>
      <c r="AS435" s="71">
        <v>0</v>
      </c>
      <c r="AT435" s="71">
        <v>3602.96134333697</v>
      </c>
      <c r="AU435" s="71">
        <v>4517.8890797017302</v>
      </c>
      <c r="AV435" s="71">
        <v>8120.8504230386998</v>
      </c>
      <c r="AX435" s="70">
        <v>433</v>
      </c>
      <c r="AY435" s="70" t="s">
        <v>511</v>
      </c>
      <c r="AZ435" s="71">
        <v>0</v>
      </c>
      <c r="BA435" s="71">
        <v>1203.64618461689</v>
      </c>
      <c r="BB435" s="71">
        <v>2764.6019049626002</v>
      </c>
      <c r="BC435" s="71">
        <v>3968.2480895794902</v>
      </c>
      <c r="BE435" s="70">
        <v>433</v>
      </c>
      <c r="BF435" s="70" t="s">
        <v>511</v>
      </c>
      <c r="BG435" s="71">
        <v>0</v>
      </c>
      <c r="BH435" s="71">
        <v>3602.96134333697</v>
      </c>
      <c r="BI435" s="71">
        <v>4517.8890797017302</v>
      </c>
      <c r="BJ435" s="71">
        <v>8120.8504230386998</v>
      </c>
      <c r="BL435" s="70">
        <v>433</v>
      </c>
      <c r="BM435" s="70" t="s">
        <v>511</v>
      </c>
      <c r="BN435" s="71">
        <v>0</v>
      </c>
      <c r="BO435" s="71">
        <v>2451.0089846086098</v>
      </c>
      <c r="BP435" s="71">
        <v>5629.6145782127796</v>
      </c>
      <c r="BQ435" s="71">
        <v>8080.6235628213899</v>
      </c>
      <c r="BS435" s="70">
        <v>433</v>
      </c>
      <c r="BT435" s="70" t="s">
        <v>511</v>
      </c>
      <c r="BU435" s="71">
        <v>0</v>
      </c>
      <c r="BV435" s="71">
        <v>4795.6571402386198</v>
      </c>
      <c r="BW435" s="71">
        <v>7324.49089833164</v>
      </c>
      <c r="BX435" s="71">
        <v>12120.1480385703</v>
      </c>
      <c r="BZ435" s="70">
        <v>433</v>
      </c>
      <c r="CA435" s="70" t="s">
        <v>511</v>
      </c>
      <c r="CB435" s="71">
        <v>0</v>
      </c>
      <c r="CC435" s="71">
        <v>5372.14059313091</v>
      </c>
      <c r="CD435" s="71">
        <v>11229.486408832199</v>
      </c>
      <c r="CE435" s="71">
        <v>16601.627001963101</v>
      </c>
      <c r="CG435" s="70">
        <v>433</v>
      </c>
      <c r="CH435" s="70" t="s">
        <v>511</v>
      </c>
      <c r="CI435" s="71">
        <v>0</v>
      </c>
      <c r="CJ435" s="71">
        <v>11728.0423192295</v>
      </c>
      <c r="CK435" s="71">
        <v>23308.889841465701</v>
      </c>
      <c r="CL435" s="71">
        <v>35036.9321606952</v>
      </c>
      <c r="CN435" s="70">
        <v>433</v>
      </c>
      <c r="CO435" s="70" t="s">
        <v>511</v>
      </c>
      <c r="CP435" s="71">
        <v>0</v>
      </c>
      <c r="CQ435" s="71">
        <v>1015.25254350099</v>
      </c>
      <c r="CR435" s="71">
        <v>2331.88884877688</v>
      </c>
      <c r="CS435" s="71">
        <v>3347.1413922778702</v>
      </c>
      <c r="CU435" s="70">
        <v>433</v>
      </c>
      <c r="CV435" s="70" t="s">
        <v>511</v>
      </c>
      <c r="CW435" s="71">
        <v>0</v>
      </c>
      <c r="CX435" s="71">
        <v>2886.66354383001</v>
      </c>
      <c r="CY435" s="71">
        <v>3873.1301953113998</v>
      </c>
      <c r="CZ435" s="71">
        <v>6759.7937391414098</v>
      </c>
      <c r="DB435" s="70">
        <v>433</v>
      </c>
      <c r="DC435" s="70" t="s">
        <v>511</v>
      </c>
      <c r="DD435" s="71">
        <v>0</v>
      </c>
      <c r="DE435" s="71">
        <v>4244.67219545645</v>
      </c>
      <c r="DF435" s="71">
        <v>10594.111865344599</v>
      </c>
      <c r="DG435" s="71">
        <v>14838.784060800999</v>
      </c>
      <c r="DI435" s="70">
        <v>433</v>
      </c>
      <c r="DJ435" s="70" t="s">
        <v>511</v>
      </c>
      <c r="DK435" s="71">
        <v>0</v>
      </c>
      <c r="DL435" s="71">
        <v>10978.095691303301</v>
      </c>
      <c r="DM435" s="71">
        <v>14126.512934787401</v>
      </c>
      <c r="DN435" s="71">
        <v>25104.6086260907</v>
      </c>
      <c r="DP435" s="70">
        <v>433</v>
      </c>
      <c r="DQ435" s="70" t="s">
        <v>511</v>
      </c>
      <c r="DR435" s="71">
        <v>0</v>
      </c>
      <c r="DS435" s="71">
        <v>2766.5126187380802</v>
      </c>
      <c r="DT435" s="71">
        <v>6354.28097859237</v>
      </c>
      <c r="DU435" s="71">
        <v>9120.7935973304593</v>
      </c>
      <c r="DW435" s="70">
        <v>433</v>
      </c>
      <c r="DX435" s="70" t="s">
        <v>511</v>
      </c>
      <c r="DY435" s="71">
        <v>125885.51247987201</v>
      </c>
      <c r="DZ435" s="71">
        <v>14743.269900147199</v>
      </c>
      <c r="EA435" s="71">
        <v>11101.475144391001</v>
      </c>
      <c r="EB435" s="71">
        <v>151730.25752441</v>
      </c>
    </row>
    <row r="436" spans="1:132" x14ac:dyDescent="0.35">
      <c r="A436" s="70">
        <v>434</v>
      </c>
      <c r="B436" s="70" t="s">
        <v>512</v>
      </c>
      <c r="C436" s="71">
        <v>0</v>
      </c>
      <c r="D436" s="71">
        <v>7780.3931387774301</v>
      </c>
      <c r="E436" s="71">
        <v>10241.048533569699</v>
      </c>
      <c r="F436" s="71">
        <v>18021.4416723471</v>
      </c>
      <c r="H436" s="70">
        <v>434</v>
      </c>
      <c r="I436" s="70" t="s">
        <v>512</v>
      </c>
      <c r="J436" s="75">
        <v>0</v>
      </c>
      <c r="K436" s="71">
        <v>79234.148533874104</v>
      </c>
      <c r="L436" s="71">
        <v>184215.729503713</v>
      </c>
      <c r="M436" s="71">
        <v>263449.87803758698</v>
      </c>
      <c r="O436" s="70">
        <v>434</v>
      </c>
      <c r="P436" s="70" t="s">
        <v>512</v>
      </c>
      <c r="Q436" s="75">
        <v>2048763.9819027099</v>
      </c>
      <c r="R436" s="71">
        <v>411880.06868075498</v>
      </c>
      <c r="S436" s="71">
        <v>344571.19157100603</v>
      </c>
      <c r="T436" s="71">
        <v>2805215.2421544702</v>
      </c>
      <c r="V436" s="70">
        <v>434</v>
      </c>
      <c r="W436" s="70" t="s">
        <v>512</v>
      </c>
      <c r="X436" s="71">
        <v>0</v>
      </c>
      <c r="Y436" s="71">
        <v>59988.738305620602</v>
      </c>
      <c r="Z436" s="71">
        <v>117457.705868213</v>
      </c>
      <c r="AA436" s="71">
        <v>177446.44417383301</v>
      </c>
      <c r="AC436" s="70">
        <v>434</v>
      </c>
      <c r="AD436" s="70" t="s">
        <v>512</v>
      </c>
      <c r="AE436" s="71">
        <v>85365.165912612894</v>
      </c>
      <c r="AF436" s="71">
        <v>83484.518736755199</v>
      </c>
      <c r="AG436" s="71">
        <v>62893.219086398698</v>
      </c>
      <c r="AH436" s="71">
        <v>231742.903735767</v>
      </c>
      <c r="AJ436" s="70">
        <v>434</v>
      </c>
      <c r="AK436" s="70" t="s">
        <v>512</v>
      </c>
      <c r="AL436" s="71">
        <v>0</v>
      </c>
      <c r="AM436" s="71">
        <v>436.01360515990302</v>
      </c>
      <c r="AN436" s="71">
        <v>1126.35980624492</v>
      </c>
      <c r="AO436" s="71">
        <v>1562.37341140482</v>
      </c>
      <c r="AQ436" s="70">
        <v>434</v>
      </c>
      <c r="AR436" s="70" t="s">
        <v>512</v>
      </c>
      <c r="AS436" s="71">
        <v>0</v>
      </c>
      <c r="AT436" s="71">
        <v>3680.4804575316002</v>
      </c>
      <c r="AU436" s="71">
        <v>1840.7440858033499</v>
      </c>
      <c r="AV436" s="71">
        <v>5521.2245433349499</v>
      </c>
      <c r="AX436" s="70">
        <v>434</v>
      </c>
      <c r="AY436" s="70" t="s">
        <v>512</v>
      </c>
      <c r="AZ436" s="71">
        <v>0</v>
      </c>
      <c r="BA436" s="71">
        <v>436.01360515990302</v>
      </c>
      <c r="BB436" s="71">
        <v>1126.35980624492</v>
      </c>
      <c r="BC436" s="71">
        <v>1562.37341140482</v>
      </c>
      <c r="BE436" s="70">
        <v>434</v>
      </c>
      <c r="BF436" s="70" t="s">
        <v>512</v>
      </c>
      <c r="BG436" s="71">
        <v>0</v>
      </c>
      <c r="BH436" s="71">
        <v>3680.4804575316002</v>
      </c>
      <c r="BI436" s="71">
        <v>1840.7440858033499</v>
      </c>
      <c r="BJ436" s="71">
        <v>5521.2245433349499</v>
      </c>
      <c r="BL436" s="70">
        <v>434</v>
      </c>
      <c r="BM436" s="70" t="s">
        <v>512</v>
      </c>
      <c r="BN436" s="71">
        <v>0</v>
      </c>
      <c r="BO436" s="71">
        <v>887.86329181832104</v>
      </c>
      <c r="BP436" s="71">
        <v>2293.6291746623301</v>
      </c>
      <c r="BQ436" s="71">
        <v>3181.4924664806499</v>
      </c>
      <c r="BS436" s="70">
        <v>434</v>
      </c>
      <c r="BT436" s="70" t="s">
        <v>512</v>
      </c>
      <c r="BU436" s="71">
        <v>0</v>
      </c>
      <c r="BV436" s="71">
        <v>5042.2665495587398</v>
      </c>
      <c r="BW436" s="71">
        <v>2979.3506679264201</v>
      </c>
      <c r="BX436" s="71">
        <v>8021.6172174851699</v>
      </c>
      <c r="BZ436" s="70">
        <v>434</v>
      </c>
      <c r="CA436" s="70" t="s">
        <v>512</v>
      </c>
      <c r="CB436" s="71">
        <v>0</v>
      </c>
      <c r="CC436" s="71">
        <v>2053.2412650046499</v>
      </c>
      <c r="CD436" s="71">
        <v>4585.4366216481103</v>
      </c>
      <c r="CE436" s="71">
        <v>6638.6778866527602</v>
      </c>
      <c r="CG436" s="70">
        <v>434</v>
      </c>
      <c r="CH436" s="70" t="s">
        <v>512</v>
      </c>
      <c r="CI436" s="71">
        <v>0</v>
      </c>
      <c r="CJ436" s="71">
        <v>8027.1126830788598</v>
      </c>
      <c r="CK436" s="71">
        <v>9453.5086899609196</v>
      </c>
      <c r="CL436" s="71">
        <v>17480.621373039801</v>
      </c>
      <c r="CN436" s="70">
        <v>434</v>
      </c>
      <c r="CO436" s="70" t="s">
        <v>512</v>
      </c>
      <c r="CP436" s="71">
        <v>0</v>
      </c>
      <c r="CQ436" s="71">
        <v>367.76913955036002</v>
      </c>
      <c r="CR436" s="71">
        <v>950.06296102821</v>
      </c>
      <c r="CS436" s="71">
        <v>1317.8321005785699</v>
      </c>
      <c r="CU436" s="70">
        <v>434</v>
      </c>
      <c r="CV436" s="70" t="s">
        <v>512</v>
      </c>
      <c r="CW436" s="71">
        <v>0</v>
      </c>
      <c r="CX436" s="71">
        <v>2990.79825697877</v>
      </c>
      <c r="CY436" s="71">
        <v>1577.3671193882899</v>
      </c>
      <c r="CZ436" s="71">
        <v>4568.1653763670602</v>
      </c>
      <c r="DB436" s="70">
        <v>434</v>
      </c>
      <c r="DC436" s="70" t="s">
        <v>512</v>
      </c>
      <c r="DD436" s="71">
        <v>0</v>
      </c>
      <c r="DE436" s="71">
        <v>2213.60412626774</v>
      </c>
      <c r="DF436" s="71">
        <v>4340.0769344465898</v>
      </c>
      <c r="DG436" s="71">
        <v>6553.6810607143198</v>
      </c>
      <c r="DI436" s="70">
        <v>434</v>
      </c>
      <c r="DJ436" s="70" t="s">
        <v>512</v>
      </c>
      <c r="DK436" s="71">
        <v>0</v>
      </c>
      <c r="DL436" s="71">
        <v>11361.6550588953</v>
      </c>
      <c r="DM436" s="71">
        <v>5755.9161471052803</v>
      </c>
      <c r="DN436" s="71">
        <v>17117.571206000601</v>
      </c>
      <c r="DP436" s="70">
        <v>434</v>
      </c>
      <c r="DQ436" s="70" t="s">
        <v>512</v>
      </c>
      <c r="DR436" s="71">
        <v>0</v>
      </c>
      <c r="DS436" s="71">
        <v>1002.15258938431</v>
      </c>
      <c r="DT436" s="71">
        <v>2588.8742531159701</v>
      </c>
      <c r="DU436" s="71">
        <v>3591.0268425002801</v>
      </c>
      <c r="DW436" s="70">
        <v>434</v>
      </c>
      <c r="DX436" s="70" t="s">
        <v>512</v>
      </c>
      <c r="DY436" s="71">
        <v>0</v>
      </c>
      <c r="DZ436" s="71">
        <v>8304.3975858814701</v>
      </c>
      <c r="EA436" s="71">
        <v>4517.5971276991404</v>
      </c>
      <c r="EB436" s="71">
        <v>12821.9947135806</v>
      </c>
    </row>
    <row r="437" spans="1:132" x14ac:dyDescent="0.35">
      <c r="A437" s="70">
        <v>435</v>
      </c>
      <c r="B437" s="70" t="s">
        <v>513</v>
      </c>
      <c r="C437" s="71">
        <v>0</v>
      </c>
      <c r="D437" s="71">
        <v>4285.8786140522498</v>
      </c>
      <c r="E437" s="71">
        <v>5165.4068476842704</v>
      </c>
      <c r="F437" s="71">
        <v>9451.2854617365192</v>
      </c>
      <c r="H437" s="70">
        <v>435</v>
      </c>
      <c r="I437" s="70" t="s">
        <v>513</v>
      </c>
      <c r="J437" s="75">
        <v>0</v>
      </c>
      <c r="K437" s="71">
        <v>60883.216625652298</v>
      </c>
      <c r="L437" s="71">
        <v>93176.331634061396</v>
      </c>
      <c r="M437" s="71">
        <v>154059.54825971401</v>
      </c>
      <c r="O437" s="70">
        <v>435</v>
      </c>
      <c r="P437" s="70" t="s">
        <v>513</v>
      </c>
      <c r="Q437" s="75">
        <v>440297.97085843398</v>
      </c>
      <c r="R437" s="71">
        <v>337751.18717200198</v>
      </c>
      <c r="S437" s="71">
        <v>175376.074857812</v>
      </c>
      <c r="T437" s="71">
        <v>953425.23288824805</v>
      </c>
      <c r="V437" s="70">
        <v>435</v>
      </c>
      <c r="W437" s="70" t="s">
        <v>513</v>
      </c>
      <c r="X437" s="71">
        <v>0</v>
      </c>
      <c r="Y437" s="71">
        <v>44079.203425968801</v>
      </c>
      <c r="Z437" s="71">
        <v>59286.110535512104</v>
      </c>
      <c r="AA437" s="71">
        <v>103365.31396148101</v>
      </c>
      <c r="AC437" s="70">
        <v>435</v>
      </c>
      <c r="AD437" s="70" t="s">
        <v>513</v>
      </c>
      <c r="AE437" s="71">
        <v>0</v>
      </c>
      <c r="AF437" s="71">
        <v>49108.735287364601</v>
      </c>
      <c r="AG437" s="71">
        <v>32051.721698455302</v>
      </c>
      <c r="AH437" s="71">
        <v>81160.456985819896</v>
      </c>
      <c r="AJ437" s="70">
        <v>435</v>
      </c>
      <c r="AK437" s="70" t="s">
        <v>513</v>
      </c>
      <c r="AL437" s="71">
        <v>0</v>
      </c>
      <c r="AM437" s="71">
        <v>364.703930844328</v>
      </c>
      <c r="AN437" s="71">
        <v>570.79909291699096</v>
      </c>
      <c r="AO437" s="71">
        <v>935.50302376132004</v>
      </c>
      <c r="AQ437" s="70">
        <v>435</v>
      </c>
      <c r="AR437" s="70" t="s">
        <v>513</v>
      </c>
      <c r="AS437" s="71">
        <v>0</v>
      </c>
      <c r="AT437" s="71">
        <v>764.60267005848402</v>
      </c>
      <c r="AU437" s="71">
        <v>932.789466791206</v>
      </c>
      <c r="AV437" s="71">
        <v>1697.3921368496899</v>
      </c>
      <c r="AX437" s="70">
        <v>435</v>
      </c>
      <c r="AY437" s="70" t="s">
        <v>513</v>
      </c>
      <c r="AZ437" s="71">
        <v>0</v>
      </c>
      <c r="BA437" s="71">
        <v>364.703930844328</v>
      </c>
      <c r="BB437" s="71">
        <v>570.79909291699096</v>
      </c>
      <c r="BC437" s="71">
        <v>935.50302376132004</v>
      </c>
      <c r="BE437" s="70">
        <v>435</v>
      </c>
      <c r="BF437" s="70" t="s">
        <v>513</v>
      </c>
      <c r="BG437" s="71">
        <v>0</v>
      </c>
      <c r="BH437" s="71">
        <v>764.60267005848402</v>
      </c>
      <c r="BI437" s="71">
        <v>932.789466791206</v>
      </c>
      <c r="BJ437" s="71">
        <v>1697.3921368496899</v>
      </c>
      <c r="BL437" s="70">
        <v>435</v>
      </c>
      <c r="BM437" s="70" t="s">
        <v>513</v>
      </c>
      <c r="BN437" s="71">
        <v>0</v>
      </c>
      <c r="BO437" s="71">
        <v>742.65396479950198</v>
      </c>
      <c r="BP437" s="71">
        <v>1162.3296970706499</v>
      </c>
      <c r="BQ437" s="71">
        <v>1904.9836618701499</v>
      </c>
      <c r="BS437" s="70">
        <v>435</v>
      </c>
      <c r="BT437" s="70" t="s">
        <v>513</v>
      </c>
      <c r="BU437" s="71">
        <v>0</v>
      </c>
      <c r="BV437" s="71">
        <v>1056.4329144194101</v>
      </c>
      <c r="BW437" s="71">
        <v>1512.74186701963</v>
      </c>
      <c r="BX437" s="71">
        <v>2569.1747814390401</v>
      </c>
      <c r="BZ437" s="70">
        <v>435</v>
      </c>
      <c r="CA437" s="70" t="s">
        <v>513</v>
      </c>
      <c r="CB437" s="71">
        <v>0</v>
      </c>
      <c r="CC437" s="71">
        <v>1528.11467246234</v>
      </c>
      <c r="CD437" s="71">
        <v>2317.49900043868</v>
      </c>
      <c r="CE437" s="71">
        <v>3845.61367290102</v>
      </c>
      <c r="CG437" s="70">
        <v>435</v>
      </c>
      <c r="CH437" s="70" t="s">
        <v>513</v>
      </c>
      <c r="CI437" s="71">
        <v>0</v>
      </c>
      <c r="CJ437" s="71">
        <v>2421.7952038066501</v>
      </c>
      <c r="CK437" s="71">
        <v>4816.7792442147502</v>
      </c>
      <c r="CL437" s="71">
        <v>7238.5744480213998</v>
      </c>
      <c r="CN437" s="70">
        <v>435</v>
      </c>
      <c r="CO437" s="70" t="s">
        <v>513</v>
      </c>
      <c r="CP437" s="71">
        <v>0</v>
      </c>
      <c r="CQ437" s="71">
        <v>307.62079267701603</v>
      </c>
      <c r="CR437" s="71">
        <v>481.45812142999802</v>
      </c>
      <c r="CS437" s="71">
        <v>789.07891410701404</v>
      </c>
      <c r="CU437" s="70">
        <v>435</v>
      </c>
      <c r="CV437" s="70" t="s">
        <v>513</v>
      </c>
      <c r="CW437" s="71">
        <v>0</v>
      </c>
      <c r="CX437" s="71">
        <v>619.98530215272899</v>
      </c>
      <c r="CY437" s="71">
        <v>799.73614896109598</v>
      </c>
      <c r="CZ437" s="71">
        <v>1419.72145111382</v>
      </c>
      <c r="DB437" s="70">
        <v>435</v>
      </c>
      <c r="DC437" s="70" t="s">
        <v>513</v>
      </c>
      <c r="DD437" s="71">
        <v>0</v>
      </c>
      <c r="DE437" s="71">
        <v>1210.6311547165201</v>
      </c>
      <c r="DF437" s="71">
        <v>2184.97781002179</v>
      </c>
      <c r="DG437" s="71">
        <v>3395.6089647383201</v>
      </c>
      <c r="DI437" s="70">
        <v>435</v>
      </c>
      <c r="DJ437" s="70" t="s">
        <v>513</v>
      </c>
      <c r="DK437" s="71">
        <v>0</v>
      </c>
      <c r="DL437" s="71">
        <v>2346.1493691414798</v>
      </c>
      <c r="DM437" s="71">
        <v>2916.6130357266002</v>
      </c>
      <c r="DN437" s="71">
        <v>5262.76240486808</v>
      </c>
      <c r="DP437" s="70">
        <v>435</v>
      </c>
      <c r="DQ437" s="70" t="s">
        <v>513</v>
      </c>
      <c r="DR437" s="71">
        <v>0</v>
      </c>
      <c r="DS437" s="71">
        <v>838.25133970358399</v>
      </c>
      <c r="DT437" s="71">
        <v>1311.9494029898201</v>
      </c>
      <c r="DU437" s="71">
        <v>2150.2007426934101</v>
      </c>
      <c r="DW437" s="70">
        <v>435</v>
      </c>
      <c r="DX437" s="70" t="s">
        <v>513</v>
      </c>
      <c r="DY437" s="71">
        <v>0</v>
      </c>
      <c r="DZ437" s="71">
        <v>5105.1209380929604</v>
      </c>
      <c r="EA437" s="71">
        <v>2292.6219713048499</v>
      </c>
      <c r="EB437" s="71">
        <v>7397.7429093978099</v>
      </c>
    </row>
    <row r="438" spans="1:132" x14ac:dyDescent="0.35">
      <c r="A438" s="70">
        <v>436</v>
      </c>
      <c r="B438" s="70" t="s">
        <v>514</v>
      </c>
      <c r="C438" s="71">
        <v>0</v>
      </c>
      <c r="D438" s="71">
        <v>972.63948553123998</v>
      </c>
      <c r="E438" s="71">
        <v>3691.1216743549398</v>
      </c>
      <c r="F438" s="71">
        <v>4663.7611598861804</v>
      </c>
      <c r="H438" s="70">
        <v>436</v>
      </c>
      <c r="I438" s="70" t="s">
        <v>514</v>
      </c>
      <c r="J438" s="75">
        <v>0</v>
      </c>
      <c r="K438" s="71">
        <v>9025.2078831643194</v>
      </c>
      <c r="L438" s="71">
        <v>66625.829371519707</v>
      </c>
      <c r="M438" s="71">
        <v>75651.037254683994</v>
      </c>
      <c r="O438" s="70">
        <v>436</v>
      </c>
      <c r="P438" s="70" t="s">
        <v>514</v>
      </c>
      <c r="Q438" s="75">
        <v>0</v>
      </c>
      <c r="R438" s="71">
        <v>112346.68830828401</v>
      </c>
      <c r="S438" s="71">
        <v>125583.94611216401</v>
      </c>
      <c r="T438" s="71">
        <v>237930.63442044801</v>
      </c>
      <c r="V438" s="70">
        <v>436</v>
      </c>
      <c r="W438" s="70" t="s">
        <v>514</v>
      </c>
      <c r="X438" s="71">
        <v>0</v>
      </c>
      <c r="Y438" s="71">
        <v>6432.6338702540997</v>
      </c>
      <c r="Z438" s="71">
        <v>42372.024981013303</v>
      </c>
      <c r="AA438" s="71">
        <v>48804.658851267399</v>
      </c>
      <c r="AC438" s="70">
        <v>436</v>
      </c>
      <c r="AD438" s="70" t="s">
        <v>514</v>
      </c>
      <c r="AE438" s="71">
        <v>73936.937916583905</v>
      </c>
      <c r="AF438" s="71">
        <v>14430.1533739979</v>
      </c>
      <c r="AG438" s="71">
        <v>22958.4760850284</v>
      </c>
      <c r="AH438" s="71">
        <v>111325.56737561</v>
      </c>
      <c r="AJ438" s="70">
        <v>436</v>
      </c>
      <c r="AK438" s="70" t="s">
        <v>514</v>
      </c>
      <c r="AL438" s="71">
        <v>0</v>
      </c>
      <c r="AM438" s="71">
        <v>50.816110065867498</v>
      </c>
      <c r="AN438" s="71">
        <v>408.33062119433902</v>
      </c>
      <c r="AO438" s="71">
        <v>459.14673126020699</v>
      </c>
      <c r="AQ438" s="70">
        <v>436</v>
      </c>
      <c r="AR438" s="70" t="s">
        <v>514</v>
      </c>
      <c r="AS438" s="71">
        <v>0</v>
      </c>
      <c r="AT438" s="71">
        <v>151.094969284858</v>
      </c>
      <c r="AU438" s="71">
        <v>667.28079915153899</v>
      </c>
      <c r="AV438" s="71">
        <v>818.37576843639704</v>
      </c>
      <c r="AX438" s="70">
        <v>436</v>
      </c>
      <c r="AY438" s="70" t="s">
        <v>514</v>
      </c>
      <c r="AZ438" s="71">
        <v>0</v>
      </c>
      <c r="BA438" s="71">
        <v>50.816110065867498</v>
      </c>
      <c r="BB438" s="71">
        <v>408.33062119433902</v>
      </c>
      <c r="BC438" s="71">
        <v>459.14673126020699</v>
      </c>
      <c r="BE438" s="70">
        <v>436</v>
      </c>
      <c r="BF438" s="70" t="s">
        <v>514</v>
      </c>
      <c r="BG438" s="71">
        <v>0</v>
      </c>
      <c r="BH438" s="71">
        <v>151.094969284858</v>
      </c>
      <c r="BI438" s="71">
        <v>667.28079915153899</v>
      </c>
      <c r="BJ438" s="71">
        <v>818.37576843639704</v>
      </c>
      <c r="BL438" s="70">
        <v>436</v>
      </c>
      <c r="BM438" s="70" t="s">
        <v>514</v>
      </c>
      <c r="BN438" s="71">
        <v>0</v>
      </c>
      <c r="BO438" s="71">
        <v>103.477869099834</v>
      </c>
      <c r="BP438" s="71">
        <v>831.49187363286001</v>
      </c>
      <c r="BQ438" s="71">
        <v>934.96974273269495</v>
      </c>
      <c r="BS438" s="70">
        <v>436</v>
      </c>
      <c r="BT438" s="70" t="s">
        <v>514</v>
      </c>
      <c r="BU438" s="71">
        <v>0</v>
      </c>
      <c r="BV438" s="71">
        <v>211.62149074099901</v>
      </c>
      <c r="BW438" s="71">
        <v>1082.6472615048999</v>
      </c>
      <c r="BX438" s="71">
        <v>1294.2687522459</v>
      </c>
      <c r="BZ438" s="70">
        <v>436</v>
      </c>
      <c r="CA438" s="70" t="s">
        <v>514</v>
      </c>
      <c r="CB438" s="71">
        <v>0</v>
      </c>
      <c r="CC438" s="71">
        <v>231.950778111837</v>
      </c>
      <c r="CD438" s="71">
        <v>1656.82891133058</v>
      </c>
      <c r="CE438" s="71">
        <v>1888.77968944242</v>
      </c>
      <c r="CG438" s="70">
        <v>436</v>
      </c>
      <c r="CH438" s="70" t="s">
        <v>514</v>
      </c>
      <c r="CI438" s="71">
        <v>0</v>
      </c>
      <c r="CJ438" s="71">
        <v>496.04689195681198</v>
      </c>
      <c r="CK438" s="71">
        <v>3450.0800438604701</v>
      </c>
      <c r="CL438" s="71">
        <v>3946.1269358172799</v>
      </c>
      <c r="CN438" s="70">
        <v>436</v>
      </c>
      <c r="CO438" s="70" t="s">
        <v>514</v>
      </c>
      <c r="CP438" s="71">
        <v>0</v>
      </c>
      <c r="CQ438" s="71">
        <v>42.862417257293302</v>
      </c>
      <c r="CR438" s="71">
        <v>344.41907186275103</v>
      </c>
      <c r="CS438" s="71">
        <v>387.28148912004502</v>
      </c>
      <c r="CU438" s="70">
        <v>436</v>
      </c>
      <c r="CV438" s="70" t="s">
        <v>514</v>
      </c>
      <c r="CW438" s="71">
        <v>0</v>
      </c>
      <c r="CX438" s="71">
        <v>122.252231580173</v>
      </c>
      <c r="CY438" s="71">
        <v>572.16788795194202</v>
      </c>
      <c r="CZ438" s="71">
        <v>694.420119532115</v>
      </c>
      <c r="DB438" s="70">
        <v>436</v>
      </c>
      <c r="DC438" s="70" t="s">
        <v>514</v>
      </c>
      <c r="DD438" s="71">
        <v>0</v>
      </c>
      <c r="DE438" s="71">
        <v>203.19880804280501</v>
      </c>
      <c r="DF438" s="71">
        <v>1560.6732480436599</v>
      </c>
      <c r="DG438" s="71">
        <v>1763.8720560864699</v>
      </c>
      <c r="DI438" s="70">
        <v>436</v>
      </c>
      <c r="DJ438" s="70" t="s">
        <v>514</v>
      </c>
      <c r="DK438" s="71">
        <v>0</v>
      </c>
      <c r="DL438" s="71">
        <v>462.85943816290097</v>
      </c>
      <c r="DM438" s="71">
        <v>2086.4011887470501</v>
      </c>
      <c r="DN438" s="71">
        <v>2549.2606269099501</v>
      </c>
      <c r="DP438" s="70">
        <v>436</v>
      </c>
      <c r="DQ438" s="70" t="s">
        <v>514</v>
      </c>
      <c r="DR438" s="71">
        <v>0</v>
      </c>
      <c r="DS438" s="71">
        <v>116.797952362681</v>
      </c>
      <c r="DT438" s="71">
        <v>938.52481783162705</v>
      </c>
      <c r="DU438" s="71">
        <v>1055.3227701943099</v>
      </c>
      <c r="DW438" s="70">
        <v>436</v>
      </c>
      <c r="DX438" s="70" t="s">
        <v>514</v>
      </c>
      <c r="DY438" s="71">
        <v>0</v>
      </c>
      <c r="DZ438" s="71">
        <v>2247.4825567328799</v>
      </c>
      <c r="EA438" s="71">
        <v>1640.60564916469</v>
      </c>
      <c r="EB438" s="71">
        <v>3888.0882058975699</v>
      </c>
    </row>
    <row r="439" spans="1:132" x14ac:dyDescent="0.35">
      <c r="A439" s="70">
        <v>437</v>
      </c>
      <c r="B439" s="70" t="s">
        <v>515</v>
      </c>
      <c r="C439" s="71">
        <v>0</v>
      </c>
      <c r="D439" s="71">
        <v>4309.7145575443101</v>
      </c>
      <c r="E439" s="71">
        <v>21640.239218374401</v>
      </c>
      <c r="F439" s="71">
        <v>25949.953775918701</v>
      </c>
      <c r="H439" s="70">
        <v>437</v>
      </c>
      <c r="I439" s="70" t="s">
        <v>515</v>
      </c>
      <c r="J439" s="75">
        <v>0</v>
      </c>
      <c r="K439" s="71">
        <v>54495.735712342503</v>
      </c>
      <c r="L439" s="71">
        <v>389255.56989811698</v>
      </c>
      <c r="M439" s="71">
        <v>443751.30561046</v>
      </c>
      <c r="O439" s="70">
        <v>437</v>
      </c>
      <c r="P439" s="70" t="s">
        <v>515</v>
      </c>
      <c r="Q439" s="75">
        <v>7313257.4645491401</v>
      </c>
      <c r="R439" s="71">
        <v>1075421.4592411499</v>
      </c>
      <c r="S439" s="71">
        <v>728057.75281094795</v>
      </c>
      <c r="T439" s="71">
        <v>9116736.6766012404</v>
      </c>
      <c r="V439" s="70">
        <v>437</v>
      </c>
      <c r="W439" s="70" t="s">
        <v>515</v>
      </c>
      <c r="X439" s="71">
        <v>0</v>
      </c>
      <c r="Y439" s="71">
        <v>41044.713530109002</v>
      </c>
      <c r="Z439" s="71">
        <v>248197.11234923601</v>
      </c>
      <c r="AA439" s="71">
        <v>289241.82587934501</v>
      </c>
      <c r="AC439" s="70">
        <v>437</v>
      </c>
      <c r="AD439" s="70" t="s">
        <v>515</v>
      </c>
      <c r="AE439" s="71">
        <v>284932.10900840798</v>
      </c>
      <c r="AF439" s="71">
        <v>127219.42558231</v>
      </c>
      <c r="AG439" s="71">
        <v>132888.16790864701</v>
      </c>
      <c r="AH439" s="71">
        <v>545039.70249936497</v>
      </c>
      <c r="AJ439" s="70">
        <v>437</v>
      </c>
      <c r="AK439" s="70" t="s">
        <v>515</v>
      </c>
      <c r="AL439" s="71">
        <v>0</v>
      </c>
      <c r="AM439" s="71">
        <v>299.05459687831097</v>
      </c>
      <c r="AN439" s="71">
        <v>2380.0101058141299</v>
      </c>
      <c r="AO439" s="71">
        <v>2679.0647026924398</v>
      </c>
      <c r="AQ439" s="70">
        <v>437</v>
      </c>
      <c r="AR439" s="70" t="s">
        <v>515</v>
      </c>
      <c r="AS439" s="71">
        <v>0</v>
      </c>
      <c r="AT439" s="71">
        <v>2391.4059889936898</v>
      </c>
      <c r="AU439" s="71">
        <v>3889.5126619490302</v>
      </c>
      <c r="AV439" s="71">
        <v>6280.91865094272</v>
      </c>
      <c r="AX439" s="70">
        <v>437</v>
      </c>
      <c r="AY439" s="70" t="s">
        <v>515</v>
      </c>
      <c r="AZ439" s="71">
        <v>0</v>
      </c>
      <c r="BA439" s="71">
        <v>299.05459687831097</v>
      </c>
      <c r="BB439" s="71">
        <v>2380.0101058141299</v>
      </c>
      <c r="BC439" s="71">
        <v>2679.0647026924398</v>
      </c>
      <c r="BE439" s="70">
        <v>437</v>
      </c>
      <c r="BF439" s="70" t="s">
        <v>515</v>
      </c>
      <c r="BG439" s="71">
        <v>0</v>
      </c>
      <c r="BH439" s="71">
        <v>2391.4059889936898</v>
      </c>
      <c r="BI439" s="71">
        <v>3889.5126619490302</v>
      </c>
      <c r="BJ439" s="71">
        <v>6280.91865094272</v>
      </c>
      <c r="BL439" s="70">
        <v>437</v>
      </c>
      <c r="BM439" s="70" t="s">
        <v>515</v>
      </c>
      <c r="BN439" s="71">
        <v>0</v>
      </c>
      <c r="BO439" s="71">
        <v>608.97090291575205</v>
      </c>
      <c r="BP439" s="71">
        <v>4846.4625463557204</v>
      </c>
      <c r="BQ439" s="71">
        <v>5455.4334492714697</v>
      </c>
      <c r="BS439" s="70">
        <v>437</v>
      </c>
      <c r="BT439" s="70" t="s">
        <v>515</v>
      </c>
      <c r="BU439" s="71">
        <v>0</v>
      </c>
      <c r="BV439" s="71">
        <v>3896.2551772439001</v>
      </c>
      <c r="BW439" s="71">
        <v>6295.3041328010304</v>
      </c>
      <c r="BX439" s="71">
        <v>10191.5593100449</v>
      </c>
      <c r="BZ439" s="70">
        <v>437</v>
      </c>
      <c r="CA439" s="70" t="s">
        <v>515</v>
      </c>
      <c r="CB439" s="71">
        <v>0</v>
      </c>
      <c r="CC439" s="71">
        <v>1413.5626285529399</v>
      </c>
      <c r="CD439" s="71">
        <v>9689.2793227648708</v>
      </c>
      <c r="CE439" s="71">
        <v>11102.8419513178</v>
      </c>
      <c r="CG439" s="70">
        <v>437</v>
      </c>
      <c r="CH439" s="70" t="s">
        <v>515</v>
      </c>
      <c r="CI439" s="71">
        <v>0</v>
      </c>
      <c r="CJ439" s="71">
        <v>19883.017514016999</v>
      </c>
      <c r="CK439" s="71">
        <v>19974.511948712399</v>
      </c>
      <c r="CL439" s="71">
        <v>39857.529462729501</v>
      </c>
      <c r="CN439" s="70">
        <v>437</v>
      </c>
      <c r="CO439" s="70" t="s">
        <v>515</v>
      </c>
      <c r="CP439" s="71">
        <v>0</v>
      </c>
      <c r="CQ439" s="71">
        <v>252.24683466512801</v>
      </c>
      <c r="CR439" s="71">
        <v>2007.4930194332301</v>
      </c>
      <c r="CS439" s="71">
        <v>2259.73985409836</v>
      </c>
      <c r="CU439" s="70">
        <v>437</v>
      </c>
      <c r="CV439" s="70" t="s">
        <v>515</v>
      </c>
      <c r="CW439" s="71">
        <v>0</v>
      </c>
      <c r="CX439" s="71">
        <v>1971.5457065994101</v>
      </c>
      <c r="CY439" s="71">
        <v>3332.9807707187601</v>
      </c>
      <c r="CZ439" s="71">
        <v>5304.5264773181798</v>
      </c>
      <c r="DB439" s="70">
        <v>437</v>
      </c>
      <c r="DC439" s="70" t="s">
        <v>515</v>
      </c>
      <c r="DD439" s="71">
        <v>0</v>
      </c>
      <c r="DE439" s="71">
        <v>1354.86244779616</v>
      </c>
      <c r="DF439" s="71">
        <v>9171.0989393003201</v>
      </c>
      <c r="DG439" s="71">
        <v>10525.9613870965</v>
      </c>
      <c r="DI439" s="70">
        <v>437</v>
      </c>
      <c r="DJ439" s="70" t="s">
        <v>515</v>
      </c>
      <c r="DK439" s="71">
        <v>0</v>
      </c>
      <c r="DL439" s="71">
        <v>7435.9714071590997</v>
      </c>
      <c r="DM439" s="71">
        <v>12162.3203041786</v>
      </c>
      <c r="DN439" s="71">
        <v>19598.291711337701</v>
      </c>
      <c r="DP439" s="70">
        <v>437</v>
      </c>
      <c r="DQ439" s="70" t="s">
        <v>515</v>
      </c>
      <c r="DR439" s="71">
        <v>0</v>
      </c>
      <c r="DS439" s="71">
        <v>687.36006189294994</v>
      </c>
      <c r="DT439" s="71">
        <v>5470.3184994140702</v>
      </c>
      <c r="DU439" s="71">
        <v>6157.6785613070197</v>
      </c>
      <c r="DW439" s="70">
        <v>437</v>
      </c>
      <c r="DX439" s="70" t="s">
        <v>515</v>
      </c>
      <c r="DY439" s="71">
        <v>94977.369669469394</v>
      </c>
      <c r="DZ439" s="71">
        <v>11475.0237967752</v>
      </c>
      <c r="EA439" s="71">
        <v>9545.6235987589098</v>
      </c>
      <c r="EB439" s="71">
        <v>115998.017065003</v>
      </c>
    </row>
    <row r="440" spans="1:132" x14ac:dyDescent="0.35">
      <c r="A440" s="70">
        <v>438</v>
      </c>
      <c r="B440" s="70" t="s">
        <v>516</v>
      </c>
      <c r="C440" s="71">
        <v>0</v>
      </c>
      <c r="D440" s="71">
        <v>3223.7656486297201</v>
      </c>
      <c r="E440" s="71">
        <v>10575.743485646801</v>
      </c>
      <c r="F440" s="71">
        <v>13799.509134276501</v>
      </c>
      <c r="H440" s="70">
        <v>438</v>
      </c>
      <c r="I440" s="70" t="s">
        <v>516</v>
      </c>
      <c r="J440" s="75">
        <v>0</v>
      </c>
      <c r="K440" s="71">
        <v>38299.130118223104</v>
      </c>
      <c r="L440" s="71">
        <v>190281.821371186</v>
      </c>
      <c r="M440" s="71">
        <v>228580.951489409</v>
      </c>
      <c r="O440" s="70">
        <v>438</v>
      </c>
      <c r="P440" s="70" t="s">
        <v>516</v>
      </c>
      <c r="Q440" s="75">
        <v>956772.59035247297</v>
      </c>
      <c r="R440" s="71">
        <v>3769444.7563978801</v>
      </c>
      <c r="S440" s="71">
        <v>356108.38970680197</v>
      </c>
      <c r="T440" s="71">
        <v>5082325.7364571597</v>
      </c>
      <c r="V440" s="70">
        <v>438</v>
      </c>
      <c r="W440" s="70" t="s">
        <v>516</v>
      </c>
      <c r="X440" s="71">
        <v>0</v>
      </c>
      <c r="Y440" s="71">
        <v>32567.198709106899</v>
      </c>
      <c r="Z440" s="71">
        <v>121303.845611207</v>
      </c>
      <c r="AA440" s="71">
        <v>153871.04432031399</v>
      </c>
      <c r="AC440" s="70">
        <v>438</v>
      </c>
      <c r="AD440" s="70" t="s">
        <v>516</v>
      </c>
      <c r="AE440" s="71">
        <v>32992.158288016297</v>
      </c>
      <c r="AF440" s="71">
        <v>210134.63489212401</v>
      </c>
      <c r="AG440" s="71">
        <v>65006.222575989901</v>
      </c>
      <c r="AH440" s="71">
        <v>308133.01575612999</v>
      </c>
      <c r="AJ440" s="70">
        <v>438</v>
      </c>
      <c r="AK440" s="70" t="s">
        <v>516</v>
      </c>
      <c r="AL440" s="71">
        <v>0</v>
      </c>
      <c r="AM440" s="71">
        <v>202.93147475260099</v>
      </c>
      <c r="AN440" s="71">
        <v>1163.63974350734</v>
      </c>
      <c r="AO440" s="71">
        <v>1366.57121825994</v>
      </c>
      <c r="AQ440" s="70">
        <v>438</v>
      </c>
      <c r="AR440" s="70" t="s">
        <v>516</v>
      </c>
      <c r="AS440" s="71">
        <v>0</v>
      </c>
      <c r="AT440" s="71">
        <v>2139.15568309639</v>
      </c>
      <c r="AU440" s="71">
        <v>1901.6625221900399</v>
      </c>
      <c r="AV440" s="71">
        <v>4040.8182052864199</v>
      </c>
      <c r="AX440" s="70">
        <v>438</v>
      </c>
      <c r="AY440" s="70" t="s">
        <v>516</v>
      </c>
      <c r="AZ440" s="71">
        <v>0</v>
      </c>
      <c r="BA440" s="71">
        <v>202.93147475260099</v>
      </c>
      <c r="BB440" s="71">
        <v>1163.63974350734</v>
      </c>
      <c r="BC440" s="71">
        <v>1366.57121825994</v>
      </c>
      <c r="BE440" s="70">
        <v>438</v>
      </c>
      <c r="BF440" s="70" t="s">
        <v>516</v>
      </c>
      <c r="BG440" s="71">
        <v>0</v>
      </c>
      <c r="BH440" s="71">
        <v>2139.15568309639</v>
      </c>
      <c r="BI440" s="71">
        <v>1901.6625221900399</v>
      </c>
      <c r="BJ440" s="71">
        <v>4040.8182052864199</v>
      </c>
      <c r="BL440" s="70">
        <v>438</v>
      </c>
      <c r="BM440" s="70" t="s">
        <v>516</v>
      </c>
      <c r="BN440" s="71">
        <v>0</v>
      </c>
      <c r="BO440" s="71">
        <v>413.23345201880397</v>
      </c>
      <c r="BP440" s="71">
        <v>2369.54306226788</v>
      </c>
      <c r="BQ440" s="71">
        <v>2782.7765142866901</v>
      </c>
      <c r="BS440" s="70">
        <v>438</v>
      </c>
      <c r="BT440" s="70" t="s">
        <v>516</v>
      </c>
      <c r="BU440" s="71">
        <v>0</v>
      </c>
      <c r="BV440" s="71">
        <v>2972.5587525629599</v>
      </c>
      <c r="BW440" s="71">
        <v>3078.4691092134299</v>
      </c>
      <c r="BX440" s="71">
        <v>6051.0278617763897</v>
      </c>
      <c r="BZ440" s="70">
        <v>438</v>
      </c>
      <c r="CA440" s="70" t="s">
        <v>516</v>
      </c>
      <c r="CB440" s="71">
        <v>0</v>
      </c>
      <c r="CC440" s="71">
        <v>1005.54129223476</v>
      </c>
      <c r="CD440" s="71">
        <v>4736.1147134214698</v>
      </c>
      <c r="CE440" s="71">
        <v>5741.6560056562303</v>
      </c>
      <c r="CG440" s="70">
        <v>438</v>
      </c>
      <c r="CH440" s="70" t="s">
        <v>516</v>
      </c>
      <c r="CI440" s="71">
        <v>0</v>
      </c>
      <c r="CJ440" s="71">
        <v>9471.2792281390794</v>
      </c>
      <c r="CK440" s="71">
        <v>9770.9528035228905</v>
      </c>
      <c r="CL440" s="71">
        <v>19242.232031661999</v>
      </c>
      <c r="CN440" s="70">
        <v>438</v>
      </c>
      <c r="CO440" s="70" t="s">
        <v>516</v>
      </c>
      <c r="CP440" s="71">
        <v>0</v>
      </c>
      <c r="CQ440" s="71">
        <v>171.16881898692</v>
      </c>
      <c r="CR440" s="71">
        <v>981.507875331896</v>
      </c>
      <c r="CS440" s="71">
        <v>1152.67669431882</v>
      </c>
      <c r="CU440" s="70">
        <v>438</v>
      </c>
      <c r="CV440" s="70" t="s">
        <v>516</v>
      </c>
      <c r="CW440" s="71">
        <v>0</v>
      </c>
      <c r="CX440" s="71">
        <v>1730.8297140803199</v>
      </c>
      <c r="CY440" s="71">
        <v>1629.6411745326</v>
      </c>
      <c r="CZ440" s="71">
        <v>3360.4708886129201</v>
      </c>
      <c r="DB440" s="70">
        <v>438</v>
      </c>
      <c r="DC440" s="70" t="s">
        <v>516</v>
      </c>
      <c r="DD440" s="71">
        <v>0</v>
      </c>
      <c r="DE440" s="71">
        <v>1114.0574502019899</v>
      </c>
      <c r="DF440" s="71">
        <v>4481.2052631624101</v>
      </c>
      <c r="DG440" s="71">
        <v>5595.2627133644</v>
      </c>
      <c r="DI440" s="70">
        <v>438</v>
      </c>
      <c r="DJ440" s="70" t="s">
        <v>516</v>
      </c>
      <c r="DK440" s="71">
        <v>0</v>
      </c>
      <c r="DL440" s="71">
        <v>6581.1321677173701</v>
      </c>
      <c r="DM440" s="71">
        <v>5946.3747583721297</v>
      </c>
      <c r="DN440" s="71">
        <v>12527.5069260895</v>
      </c>
      <c r="DP440" s="70">
        <v>438</v>
      </c>
      <c r="DQ440" s="70" t="s">
        <v>516</v>
      </c>
      <c r="DR440" s="71">
        <v>0</v>
      </c>
      <c r="DS440" s="71">
        <v>466.42650707266699</v>
      </c>
      <c r="DT440" s="71">
        <v>2674.5600785523702</v>
      </c>
      <c r="DU440" s="71">
        <v>3140.9865856250299</v>
      </c>
      <c r="DW440" s="70">
        <v>438</v>
      </c>
      <c r="DX440" s="70" t="s">
        <v>516</v>
      </c>
      <c r="DY440" s="71">
        <v>0</v>
      </c>
      <c r="DZ440" s="71">
        <v>41425.654589543999</v>
      </c>
      <c r="EA440" s="71">
        <v>4667.6894094542304</v>
      </c>
      <c r="EB440" s="71">
        <v>46093.3439989982</v>
      </c>
    </row>
    <row r="441" spans="1:132" x14ac:dyDescent="0.35">
      <c r="A441" s="70">
        <v>439</v>
      </c>
      <c r="B441" s="70" t="s">
        <v>517</v>
      </c>
      <c r="C441" s="71">
        <v>0</v>
      </c>
      <c r="D441" s="71">
        <v>46.551159434380203</v>
      </c>
      <c r="E441" s="71">
        <v>4251.5068384626702</v>
      </c>
      <c r="F441" s="71">
        <v>4298.05799789705</v>
      </c>
      <c r="H441" s="70">
        <v>439</v>
      </c>
      <c r="I441" s="70" t="s">
        <v>517</v>
      </c>
      <c r="J441" s="75">
        <v>0</v>
      </c>
      <c r="K441" s="71">
        <v>478.33842235691498</v>
      </c>
      <c r="L441" s="71">
        <v>76782.057788939201</v>
      </c>
      <c r="M441" s="71">
        <v>77260.396211296102</v>
      </c>
      <c r="O441" s="70">
        <v>439</v>
      </c>
      <c r="P441" s="70" t="s">
        <v>517</v>
      </c>
      <c r="Q441" s="75">
        <v>0</v>
      </c>
      <c r="R441" s="71">
        <v>29857.4538781675</v>
      </c>
      <c r="S441" s="71">
        <v>144898.886993049</v>
      </c>
      <c r="T441" s="71">
        <v>174756.340871216</v>
      </c>
      <c r="V441" s="70">
        <v>439</v>
      </c>
      <c r="W441" s="70" t="s">
        <v>517</v>
      </c>
      <c r="X441" s="71">
        <v>0</v>
      </c>
      <c r="Y441" s="71">
        <v>361.44067068603601</v>
      </c>
      <c r="Z441" s="71">
        <v>48811.624081631198</v>
      </c>
      <c r="AA441" s="71">
        <v>49173.064752317201</v>
      </c>
      <c r="AC441" s="70">
        <v>439</v>
      </c>
      <c r="AD441" s="70" t="s">
        <v>517</v>
      </c>
      <c r="AE441" s="71">
        <v>0</v>
      </c>
      <c r="AF441" s="71">
        <v>4084.2383171854999</v>
      </c>
      <c r="AG441" s="71">
        <v>26495.900130902999</v>
      </c>
      <c r="AH441" s="71">
        <v>30580.138448088499</v>
      </c>
      <c r="AJ441" s="70">
        <v>439</v>
      </c>
      <c r="AK441" s="70" t="s">
        <v>517</v>
      </c>
      <c r="AL441" s="71">
        <v>0</v>
      </c>
      <c r="AM441" s="71">
        <v>2.6407184193587199</v>
      </c>
      <c r="AN441" s="71">
        <v>470.74566195957101</v>
      </c>
      <c r="AO441" s="71">
        <v>473.38638037893003</v>
      </c>
      <c r="AQ441" s="70">
        <v>439</v>
      </c>
      <c r="AR441" s="70" t="s">
        <v>517</v>
      </c>
      <c r="AS441" s="71">
        <v>0</v>
      </c>
      <c r="AT441" s="71">
        <v>14.903303112948199</v>
      </c>
      <c r="AU441" s="71">
        <v>769.27211110522501</v>
      </c>
      <c r="AV441" s="71">
        <v>784.17541421817305</v>
      </c>
      <c r="AX441" s="70">
        <v>439</v>
      </c>
      <c r="AY441" s="70" t="s">
        <v>517</v>
      </c>
      <c r="AZ441" s="71">
        <v>0</v>
      </c>
      <c r="BA441" s="71">
        <v>2.6407184193587199</v>
      </c>
      <c r="BB441" s="71">
        <v>470.74566195957101</v>
      </c>
      <c r="BC441" s="71">
        <v>473.38638037893003</v>
      </c>
      <c r="BE441" s="70">
        <v>439</v>
      </c>
      <c r="BF441" s="70" t="s">
        <v>517</v>
      </c>
      <c r="BG441" s="71">
        <v>0</v>
      </c>
      <c r="BH441" s="71">
        <v>14.903303112948199</v>
      </c>
      <c r="BI441" s="71">
        <v>769.27211110522501</v>
      </c>
      <c r="BJ441" s="71">
        <v>784.17541421817305</v>
      </c>
      <c r="BL441" s="70">
        <v>439</v>
      </c>
      <c r="BM441" s="70" t="s">
        <v>517</v>
      </c>
      <c r="BN441" s="71">
        <v>0</v>
      </c>
      <c r="BO441" s="71">
        <v>5.3773481396692997</v>
      </c>
      <c r="BP441" s="71">
        <v>958.58887908632596</v>
      </c>
      <c r="BQ441" s="71">
        <v>963.966227225995</v>
      </c>
      <c r="BS441" s="70">
        <v>439</v>
      </c>
      <c r="BT441" s="70" t="s">
        <v>517</v>
      </c>
      <c r="BU441" s="71">
        <v>0</v>
      </c>
      <c r="BV441" s="71">
        <v>21.489754097607499</v>
      </c>
      <c r="BW441" s="71">
        <v>1248.5903876445</v>
      </c>
      <c r="BX441" s="71">
        <v>1270.0801417421101</v>
      </c>
      <c r="BZ441" s="70">
        <v>439</v>
      </c>
      <c r="CA441" s="70" t="s">
        <v>517</v>
      </c>
      <c r="CB441" s="71">
        <v>0</v>
      </c>
      <c r="CC441" s="71">
        <v>12.381271023898201</v>
      </c>
      <c r="CD441" s="71">
        <v>1909.10580275746</v>
      </c>
      <c r="CE441" s="71">
        <v>1921.4870737813601</v>
      </c>
      <c r="CG441" s="70">
        <v>439</v>
      </c>
      <c r="CH441" s="70" t="s">
        <v>517</v>
      </c>
      <c r="CI441" s="71">
        <v>0</v>
      </c>
      <c r="CJ441" s="71">
        <v>72.141334617805697</v>
      </c>
      <c r="CK441" s="71">
        <v>3981.5211444070601</v>
      </c>
      <c r="CL441" s="71">
        <v>4053.6624790248602</v>
      </c>
      <c r="CN441" s="70">
        <v>439</v>
      </c>
      <c r="CO441" s="70" t="s">
        <v>517</v>
      </c>
      <c r="CP441" s="71">
        <v>0</v>
      </c>
      <c r="CQ441" s="71">
        <v>2.2273954972716399</v>
      </c>
      <c r="CR441" s="71">
        <v>397.06496539814202</v>
      </c>
      <c r="CS441" s="71">
        <v>399.29236089541303</v>
      </c>
      <c r="CU441" s="70">
        <v>439</v>
      </c>
      <c r="CV441" s="70" t="s">
        <v>517</v>
      </c>
      <c r="CW441" s="71">
        <v>0</v>
      </c>
      <c r="CX441" s="71">
        <v>12.1041603894556</v>
      </c>
      <c r="CY441" s="71">
        <v>659.68603045057898</v>
      </c>
      <c r="CZ441" s="71">
        <v>671.79019084003403</v>
      </c>
      <c r="DB441" s="70">
        <v>439</v>
      </c>
      <c r="DC441" s="70" t="s">
        <v>517</v>
      </c>
      <c r="DD441" s="71">
        <v>0</v>
      </c>
      <c r="DE441" s="71">
        <v>11.778049519842099</v>
      </c>
      <c r="DF441" s="71">
        <v>1796.9716350446799</v>
      </c>
      <c r="DG441" s="71">
        <v>1808.7496845645201</v>
      </c>
      <c r="DI441" s="70">
        <v>439</v>
      </c>
      <c r="DJ441" s="70" t="s">
        <v>517</v>
      </c>
      <c r="DK441" s="71">
        <v>0</v>
      </c>
      <c r="DL441" s="71">
        <v>45.882857008744303</v>
      </c>
      <c r="DM441" s="71">
        <v>2405.2724190491799</v>
      </c>
      <c r="DN441" s="71">
        <v>2451.1552760579302</v>
      </c>
      <c r="DP441" s="70">
        <v>439</v>
      </c>
      <c r="DQ441" s="70" t="s">
        <v>517</v>
      </c>
      <c r="DR441" s="71">
        <v>0</v>
      </c>
      <c r="DS441" s="71">
        <v>6.0695417997900201</v>
      </c>
      <c r="DT441" s="71">
        <v>1081.9822558087401</v>
      </c>
      <c r="DU441" s="71">
        <v>1088.05179760853</v>
      </c>
      <c r="DW441" s="70">
        <v>439</v>
      </c>
      <c r="DX441" s="70" t="s">
        <v>517</v>
      </c>
      <c r="DY441" s="71">
        <v>0</v>
      </c>
      <c r="DZ441" s="71">
        <v>341.702219921694</v>
      </c>
      <c r="EA441" s="71">
        <v>1891.8900663940401</v>
      </c>
      <c r="EB441" s="71">
        <v>2233.5922863157298</v>
      </c>
    </row>
    <row r="442" spans="1:132" x14ac:dyDescent="0.35">
      <c r="A442" s="70">
        <v>440</v>
      </c>
      <c r="B442" s="70" t="s">
        <v>518</v>
      </c>
      <c r="C442" s="71">
        <v>0</v>
      </c>
      <c r="D442" s="71">
        <v>3938.9183585711198</v>
      </c>
      <c r="E442" s="71">
        <v>7671.2915763742403</v>
      </c>
      <c r="F442" s="71">
        <v>11610.2099349454</v>
      </c>
      <c r="H442" s="70">
        <v>440</v>
      </c>
      <c r="I442" s="70" t="s">
        <v>518</v>
      </c>
      <c r="J442" s="75">
        <v>0</v>
      </c>
      <c r="K442" s="71">
        <v>60460.356252531899</v>
      </c>
      <c r="L442" s="71">
        <v>138372.16019118001</v>
      </c>
      <c r="M442" s="71">
        <v>198832.516443712</v>
      </c>
      <c r="O442" s="70">
        <v>440</v>
      </c>
      <c r="P442" s="70" t="s">
        <v>518</v>
      </c>
      <c r="Q442" s="75">
        <v>181705.81064803901</v>
      </c>
      <c r="R442" s="71">
        <v>333947.94553636102</v>
      </c>
      <c r="S442" s="71">
        <v>260415.756826653</v>
      </c>
      <c r="T442" s="71">
        <v>776069.51301105204</v>
      </c>
      <c r="V442" s="70">
        <v>440</v>
      </c>
      <c r="W442" s="70" t="s">
        <v>518</v>
      </c>
      <c r="X442" s="71">
        <v>0</v>
      </c>
      <c r="Y442" s="71">
        <v>50301.0497606793</v>
      </c>
      <c r="Z442" s="71">
        <v>88046.400798408402</v>
      </c>
      <c r="AA442" s="71">
        <v>138347.450559088</v>
      </c>
      <c r="AC442" s="70">
        <v>440</v>
      </c>
      <c r="AD442" s="70" t="s">
        <v>518</v>
      </c>
      <c r="AE442" s="71">
        <v>20189.534516448799</v>
      </c>
      <c r="AF442" s="71">
        <v>125998.706988708</v>
      </c>
      <c r="AG442" s="71">
        <v>47592.534563537403</v>
      </c>
      <c r="AH442" s="71">
        <v>193780.77606869501</v>
      </c>
      <c r="AJ442" s="70">
        <v>440</v>
      </c>
      <c r="AK442" s="70" t="s">
        <v>518</v>
      </c>
      <c r="AL442" s="71">
        <v>0</v>
      </c>
      <c r="AM442" s="71">
        <v>326.92351436731298</v>
      </c>
      <c r="AN442" s="71">
        <v>847.64161658043895</v>
      </c>
      <c r="AO442" s="71">
        <v>1174.56513094775</v>
      </c>
      <c r="AQ442" s="70">
        <v>440</v>
      </c>
      <c r="AR442" s="70" t="s">
        <v>518</v>
      </c>
      <c r="AS442" s="71">
        <v>0</v>
      </c>
      <c r="AT442" s="71">
        <v>4714.1205948885299</v>
      </c>
      <c r="AU442" s="71">
        <v>1385.20122536232</v>
      </c>
      <c r="AV442" s="71">
        <v>6099.3218202508397</v>
      </c>
      <c r="AX442" s="70">
        <v>440</v>
      </c>
      <c r="AY442" s="70" t="s">
        <v>518</v>
      </c>
      <c r="AZ442" s="71">
        <v>0</v>
      </c>
      <c r="BA442" s="71">
        <v>326.92351436731298</v>
      </c>
      <c r="BB442" s="71">
        <v>847.64161658043895</v>
      </c>
      <c r="BC442" s="71">
        <v>1174.56513094775</v>
      </c>
      <c r="BE442" s="70">
        <v>440</v>
      </c>
      <c r="BF442" s="70" t="s">
        <v>518</v>
      </c>
      <c r="BG442" s="71">
        <v>0</v>
      </c>
      <c r="BH442" s="71">
        <v>4714.1205948885299</v>
      </c>
      <c r="BI442" s="71">
        <v>1385.20122536232</v>
      </c>
      <c r="BJ442" s="71">
        <v>6099.3218202508397</v>
      </c>
      <c r="BL442" s="70">
        <v>440</v>
      </c>
      <c r="BM442" s="70" t="s">
        <v>518</v>
      </c>
      <c r="BN442" s="71">
        <v>0</v>
      </c>
      <c r="BO442" s="71">
        <v>665.72094128238405</v>
      </c>
      <c r="BP442" s="71">
        <v>1726.0697076260001</v>
      </c>
      <c r="BQ442" s="71">
        <v>2391.7906489083798</v>
      </c>
      <c r="BS442" s="70">
        <v>440</v>
      </c>
      <c r="BT442" s="70" t="s">
        <v>518</v>
      </c>
      <c r="BU442" s="71">
        <v>0</v>
      </c>
      <c r="BV442" s="71">
        <v>6785.1449937298603</v>
      </c>
      <c r="BW442" s="71">
        <v>2246.3609293930299</v>
      </c>
      <c r="BX442" s="71">
        <v>9031.5059231228897</v>
      </c>
      <c r="BZ442" s="70">
        <v>440</v>
      </c>
      <c r="CA442" s="70" t="s">
        <v>518</v>
      </c>
      <c r="CB442" s="71">
        <v>0</v>
      </c>
      <c r="CC442" s="71">
        <v>1576.4054663715101</v>
      </c>
      <c r="CD442" s="71">
        <v>3441.66407325711</v>
      </c>
      <c r="CE442" s="71">
        <v>5018.0695396286201</v>
      </c>
      <c r="CG442" s="70">
        <v>440</v>
      </c>
      <c r="CH442" s="70" t="s">
        <v>518</v>
      </c>
      <c r="CI442" s="71">
        <v>0</v>
      </c>
      <c r="CJ442" s="71">
        <v>13129.5738358373</v>
      </c>
      <c r="CK442" s="71">
        <v>7152.2984694555998</v>
      </c>
      <c r="CL442" s="71">
        <v>20281.872305292902</v>
      </c>
      <c r="CN442" s="70">
        <v>440</v>
      </c>
      <c r="CO442" s="70" t="s">
        <v>518</v>
      </c>
      <c r="CP442" s="71">
        <v>0</v>
      </c>
      <c r="CQ442" s="71">
        <v>275.75373372478202</v>
      </c>
      <c r="CR442" s="71">
        <v>714.96949702415395</v>
      </c>
      <c r="CS442" s="71">
        <v>990.72323074893598</v>
      </c>
      <c r="CU442" s="70">
        <v>440</v>
      </c>
      <c r="CV442" s="70" t="s">
        <v>518</v>
      </c>
      <c r="CW442" s="71">
        <v>0</v>
      </c>
      <c r="CX442" s="71">
        <v>3795.4446008759001</v>
      </c>
      <c r="CY442" s="71">
        <v>1187.6053581429001</v>
      </c>
      <c r="CZ442" s="71">
        <v>4983.0499590188101</v>
      </c>
      <c r="DB442" s="70">
        <v>440</v>
      </c>
      <c r="DC442" s="70" t="s">
        <v>518</v>
      </c>
      <c r="DD442" s="71">
        <v>0</v>
      </c>
      <c r="DE442" s="71">
        <v>1573.37921246008</v>
      </c>
      <c r="DF442" s="71">
        <v>3245.0765265392702</v>
      </c>
      <c r="DG442" s="71">
        <v>4818.4557389993497</v>
      </c>
      <c r="DI442" s="70">
        <v>440</v>
      </c>
      <c r="DJ442" s="70" t="s">
        <v>518</v>
      </c>
      <c r="DK442" s="71">
        <v>0</v>
      </c>
      <c r="DL442" s="71">
        <v>14280.939911317901</v>
      </c>
      <c r="DM442" s="71">
        <v>4331.2024797617996</v>
      </c>
      <c r="DN442" s="71">
        <v>18612.142391079698</v>
      </c>
      <c r="DP442" s="70">
        <v>440</v>
      </c>
      <c r="DQ442" s="70" t="s">
        <v>518</v>
      </c>
      <c r="DR442" s="71">
        <v>0</v>
      </c>
      <c r="DS442" s="71">
        <v>751.41519112383196</v>
      </c>
      <c r="DT442" s="71">
        <v>1948.25627199053</v>
      </c>
      <c r="DU442" s="71">
        <v>2699.67146311436</v>
      </c>
      <c r="DW442" s="70">
        <v>440</v>
      </c>
      <c r="DX442" s="70" t="s">
        <v>518</v>
      </c>
      <c r="DY442" s="71">
        <v>0</v>
      </c>
      <c r="DZ442" s="71">
        <v>7635.0131482403503</v>
      </c>
      <c r="EA442" s="71">
        <v>3404.48077876861</v>
      </c>
      <c r="EB442" s="71">
        <v>11039.493927009</v>
      </c>
    </row>
    <row r="443" spans="1:132" x14ac:dyDescent="0.35">
      <c r="A443" s="70">
        <v>441</v>
      </c>
      <c r="B443" s="70" t="s">
        <v>519</v>
      </c>
      <c r="C443" s="71">
        <v>0</v>
      </c>
      <c r="D443" s="71">
        <v>0</v>
      </c>
      <c r="E443" s="71">
        <v>0</v>
      </c>
      <c r="F443" s="71">
        <v>0</v>
      </c>
      <c r="H443" s="70">
        <v>441</v>
      </c>
      <c r="I443" s="70" t="s">
        <v>519</v>
      </c>
      <c r="J443" s="75">
        <v>0</v>
      </c>
      <c r="K443" s="71">
        <v>0</v>
      </c>
      <c r="L443" s="71">
        <v>0</v>
      </c>
      <c r="M443" s="71">
        <v>0</v>
      </c>
      <c r="O443" s="70">
        <v>441</v>
      </c>
      <c r="P443" s="70" t="s">
        <v>519</v>
      </c>
      <c r="Q443" s="75">
        <v>0</v>
      </c>
      <c r="R443" s="71">
        <v>0</v>
      </c>
      <c r="S443" s="71">
        <v>0</v>
      </c>
      <c r="T443" s="71">
        <v>0</v>
      </c>
      <c r="V443" s="70">
        <v>441</v>
      </c>
      <c r="W443" s="70" t="s">
        <v>519</v>
      </c>
      <c r="X443" s="71">
        <v>0</v>
      </c>
      <c r="Y443" s="71">
        <v>0</v>
      </c>
      <c r="Z443" s="71">
        <v>0</v>
      </c>
      <c r="AA443" s="71">
        <v>0</v>
      </c>
      <c r="AC443" s="70">
        <v>441</v>
      </c>
      <c r="AD443" s="70" t="s">
        <v>519</v>
      </c>
      <c r="AE443" s="71">
        <v>0</v>
      </c>
      <c r="AF443" s="71">
        <v>0</v>
      </c>
      <c r="AG443" s="71">
        <v>0</v>
      </c>
      <c r="AH443" s="71">
        <v>0</v>
      </c>
      <c r="AJ443" s="70">
        <v>441</v>
      </c>
      <c r="AK443" s="70" t="s">
        <v>519</v>
      </c>
      <c r="AL443" s="71">
        <v>0</v>
      </c>
      <c r="AM443" s="71">
        <v>0</v>
      </c>
      <c r="AN443" s="71">
        <v>0</v>
      </c>
      <c r="AO443" s="71">
        <v>0</v>
      </c>
      <c r="AQ443" s="70">
        <v>441</v>
      </c>
      <c r="AR443" s="70" t="s">
        <v>519</v>
      </c>
      <c r="AS443" s="71">
        <v>0</v>
      </c>
      <c r="AT443" s="71">
        <v>0</v>
      </c>
      <c r="AU443" s="71">
        <v>0</v>
      </c>
      <c r="AV443" s="71">
        <v>0</v>
      </c>
      <c r="AX443" s="70">
        <v>441</v>
      </c>
      <c r="AY443" s="70" t="s">
        <v>519</v>
      </c>
      <c r="AZ443" s="71">
        <v>0</v>
      </c>
      <c r="BA443" s="71">
        <v>0</v>
      </c>
      <c r="BB443" s="71">
        <v>0</v>
      </c>
      <c r="BC443" s="71">
        <v>0</v>
      </c>
      <c r="BE443" s="70">
        <v>441</v>
      </c>
      <c r="BF443" s="70" t="s">
        <v>519</v>
      </c>
      <c r="BG443" s="71">
        <v>0</v>
      </c>
      <c r="BH443" s="71">
        <v>0</v>
      </c>
      <c r="BI443" s="71">
        <v>0</v>
      </c>
      <c r="BJ443" s="71">
        <v>0</v>
      </c>
      <c r="BL443" s="70">
        <v>441</v>
      </c>
      <c r="BM443" s="70" t="s">
        <v>519</v>
      </c>
      <c r="BN443" s="71">
        <v>0</v>
      </c>
      <c r="BO443" s="71">
        <v>0</v>
      </c>
      <c r="BP443" s="71">
        <v>0</v>
      </c>
      <c r="BQ443" s="71">
        <v>0</v>
      </c>
      <c r="BS443" s="70">
        <v>441</v>
      </c>
      <c r="BT443" s="70" t="s">
        <v>519</v>
      </c>
      <c r="BU443" s="71">
        <v>0</v>
      </c>
      <c r="BV443" s="71">
        <v>0</v>
      </c>
      <c r="BW443" s="71">
        <v>0</v>
      </c>
      <c r="BX443" s="71">
        <v>0</v>
      </c>
      <c r="BZ443" s="70">
        <v>441</v>
      </c>
      <c r="CA443" s="70" t="s">
        <v>519</v>
      </c>
      <c r="CB443" s="71">
        <v>0</v>
      </c>
      <c r="CC443" s="71">
        <v>0</v>
      </c>
      <c r="CD443" s="71">
        <v>0</v>
      </c>
      <c r="CE443" s="71">
        <v>0</v>
      </c>
      <c r="CG443" s="70">
        <v>441</v>
      </c>
      <c r="CH443" s="70" t="s">
        <v>519</v>
      </c>
      <c r="CI443" s="71">
        <v>0</v>
      </c>
      <c r="CJ443" s="71">
        <v>0</v>
      </c>
      <c r="CK443" s="71">
        <v>0</v>
      </c>
      <c r="CL443" s="71">
        <v>0</v>
      </c>
      <c r="CN443" s="70">
        <v>441</v>
      </c>
      <c r="CO443" s="70" t="s">
        <v>519</v>
      </c>
      <c r="CP443" s="71">
        <v>0</v>
      </c>
      <c r="CQ443" s="71">
        <v>0</v>
      </c>
      <c r="CR443" s="71">
        <v>0</v>
      </c>
      <c r="CS443" s="71">
        <v>0</v>
      </c>
      <c r="CU443" s="70">
        <v>441</v>
      </c>
      <c r="CV443" s="70" t="s">
        <v>519</v>
      </c>
      <c r="CW443" s="71">
        <v>0</v>
      </c>
      <c r="CX443" s="71">
        <v>0</v>
      </c>
      <c r="CY443" s="71">
        <v>0</v>
      </c>
      <c r="CZ443" s="71">
        <v>0</v>
      </c>
      <c r="DB443" s="70">
        <v>441</v>
      </c>
      <c r="DC443" s="70" t="s">
        <v>519</v>
      </c>
      <c r="DD443" s="71">
        <v>0</v>
      </c>
      <c r="DE443" s="71">
        <v>0</v>
      </c>
      <c r="DF443" s="71">
        <v>0</v>
      </c>
      <c r="DG443" s="71">
        <v>0</v>
      </c>
      <c r="DI443" s="70">
        <v>441</v>
      </c>
      <c r="DJ443" s="70" t="s">
        <v>519</v>
      </c>
      <c r="DK443" s="71">
        <v>0</v>
      </c>
      <c r="DL443" s="71">
        <v>0</v>
      </c>
      <c r="DM443" s="71">
        <v>0</v>
      </c>
      <c r="DN443" s="71">
        <v>0</v>
      </c>
      <c r="DP443" s="70">
        <v>441</v>
      </c>
      <c r="DQ443" s="70" t="s">
        <v>519</v>
      </c>
      <c r="DR443" s="71">
        <v>0</v>
      </c>
      <c r="DS443" s="71">
        <v>0</v>
      </c>
      <c r="DT443" s="71">
        <v>0</v>
      </c>
      <c r="DU443" s="71">
        <v>0</v>
      </c>
      <c r="DW443" s="70">
        <v>441</v>
      </c>
      <c r="DX443" s="70" t="s">
        <v>519</v>
      </c>
      <c r="DY443" s="71">
        <v>0</v>
      </c>
      <c r="DZ443" s="71">
        <v>0</v>
      </c>
      <c r="EA443" s="71">
        <v>0</v>
      </c>
      <c r="EB443" s="71">
        <v>0</v>
      </c>
    </row>
    <row r="444" spans="1:132" x14ac:dyDescent="0.35">
      <c r="A444" s="70">
        <v>442</v>
      </c>
      <c r="B444" s="70" t="s">
        <v>520</v>
      </c>
      <c r="C444" s="71">
        <v>0</v>
      </c>
      <c r="D444" s="71">
        <v>1679.3747196110101</v>
      </c>
      <c r="E444" s="71">
        <v>1683.43966331568</v>
      </c>
      <c r="F444" s="71">
        <v>3362.8143829266901</v>
      </c>
      <c r="H444" s="70">
        <v>442</v>
      </c>
      <c r="I444" s="70" t="s">
        <v>520</v>
      </c>
      <c r="J444" s="75">
        <v>0</v>
      </c>
      <c r="K444" s="71">
        <v>14441.357526342201</v>
      </c>
      <c r="L444" s="71">
        <v>30237.408414818001</v>
      </c>
      <c r="M444" s="71">
        <v>44678.7659411602</v>
      </c>
      <c r="O444" s="70">
        <v>442</v>
      </c>
      <c r="P444" s="70" t="s">
        <v>520</v>
      </c>
      <c r="Q444" s="75">
        <v>0</v>
      </c>
      <c r="R444" s="71">
        <v>72764.755762930494</v>
      </c>
      <c r="S444" s="71">
        <v>56373.265439065799</v>
      </c>
      <c r="T444" s="71">
        <v>129138.021201996</v>
      </c>
      <c r="V444" s="70">
        <v>442</v>
      </c>
      <c r="W444" s="70" t="s">
        <v>520</v>
      </c>
      <c r="X444" s="71">
        <v>0</v>
      </c>
      <c r="Y444" s="71">
        <v>10308.0653819535</v>
      </c>
      <c r="Z444" s="71">
        <v>19300.680668705802</v>
      </c>
      <c r="AA444" s="71">
        <v>29608.7460506594</v>
      </c>
      <c r="AC444" s="70">
        <v>442</v>
      </c>
      <c r="AD444" s="70" t="s">
        <v>520</v>
      </c>
      <c r="AE444" s="71">
        <v>0</v>
      </c>
      <c r="AF444" s="71">
        <v>10073.4263504674</v>
      </c>
      <c r="AG444" s="71">
        <v>10282.636308085001</v>
      </c>
      <c r="AH444" s="71">
        <v>20356.062658552401</v>
      </c>
      <c r="AJ444" s="70">
        <v>442</v>
      </c>
      <c r="AK444" s="70" t="s">
        <v>520</v>
      </c>
      <c r="AL444" s="71">
        <v>0</v>
      </c>
      <c r="AM444" s="71">
        <v>80.256080753664307</v>
      </c>
      <c r="AN444" s="71">
        <v>184.69803249057901</v>
      </c>
      <c r="AO444" s="71">
        <v>264.95411324424299</v>
      </c>
      <c r="AQ444" s="70">
        <v>442</v>
      </c>
      <c r="AR444" s="70" t="s">
        <v>520</v>
      </c>
      <c r="AS444" s="71">
        <v>0</v>
      </c>
      <c r="AT444" s="71">
        <v>308.93961686787901</v>
      </c>
      <c r="AU444" s="71">
        <v>301.84700480893503</v>
      </c>
      <c r="AV444" s="71">
        <v>610.78662167681398</v>
      </c>
      <c r="AX444" s="70">
        <v>442</v>
      </c>
      <c r="AY444" s="70" t="s">
        <v>520</v>
      </c>
      <c r="AZ444" s="71">
        <v>0</v>
      </c>
      <c r="BA444" s="71">
        <v>80.256080753664307</v>
      </c>
      <c r="BB444" s="71">
        <v>184.69803249057901</v>
      </c>
      <c r="BC444" s="71">
        <v>264.95411324424299</v>
      </c>
      <c r="BE444" s="70">
        <v>442</v>
      </c>
      <c r="BF444" s="70" t="s">
        <v>520</v>
      </c>
      <c r="BG444" s="71">
        <v>0</v>
      </c>
      <c r="BH444" s="71">
        <v>308.93961686787901</v>
      </c>
      <c r="BI444" s="71">
        <v>301.84700480893503</v>
      </c>
      <c r="BJ444" s="71">
        <v>610.78662167681398</v>
      </c>
      <c r="BL444" s="70">
        <v>442</v>
      </c>
      <c r="BM444" s="70" t="s">
        <v>520</v>
      </c>
      <c r="BN444" s="71">
        <v>0</v>
      </c>
      <c r="BO444" s="71">
        <v>163.42707475894699</v>
      </c>
      <c r="BP444" s="71">
        <v>376.10432605494498</v>
      </c>
      <c r="BQ444" s="71">
        <v>539.53140081389199</v>
      </c>
      <c r="BS444" s="70">
        <v>442</v>
      </c>
      <c r="BT444" s="70" t="s">
        <v>520</v>
      </c>
      <c r="BU444" s="71">
        <v>0</v>
      </c>
      <c r="BV444" s="71">
        <v>470.99228929227201</v>
      </c>
      <c r="BW444" s="71">
        <v>488.05367232798699</v>
      </c>
      <c r="BX444" s="71">
        <v>959.04596162025905</v>
      </c>
      <c r="BZ444" s="70">
        <v>442</v>
      </c>
      <c r="CA444" s="70" t="s">
        <v>520</v>
      </c>
      <c r="CB444" s="71">
        <v>0</v>
      </c>
      <c r="CC444" s="71">
        <v>372.91144388131602</v>
      </c>
      <c r="CD444" s="71">
        <v>752.96720870852698</v>
      </c>
      <c r="CE444" s="71">
        <v>1125.8786525898399</v>
      </c>
      <c r="CG444" s="70">
        <v>442</v>
      </c>
      <c r="CH444" s="70" t="s">
        <v>520</v>
      </c>
      <c r="CI444" s="71">
        <v>0</v>
      </c>
      <c r="CJ444" s="71">
        <v>1414.3156851633701</v>
      </c>
      <c r="CK444" s="71">
        <v>1545.74540164819</v>
      </c>
      <c r="CL444" s="71">
        <v>2960.06108681157</v>
      </c>
      <c r="CN444" s="70">
        <v>442</v>
      </c>
      <c r="CO444" s="70" t="s">
        <v>520</v>
      </c>
      <c r="CP444" s="71">
        <v>0</v>
      </c>
      <c r="CQ444" s="71">
        <v>67.694469652236606</v>
      </c>
      <c r="CR444" s="71">
        <v>155.789259054871</v>
      </c>
      <c r="CS444" s="71">
        <v>223.48372870710801</v>
      </c>
      <c r="CU444" s="70">
        <v>442</v>
      </c>
      <c r="CV444" s="70" t="s">
        <v>520</v>
      </c>
      <c r="CW444" s="71">
        <v>0</v>
      </c>
      <c r="CX444" s="71">
        <v>250.29145800558501</v>
      </c>
      <c r="CY444" s="71">
        <v>258.58837659059202</v>
      </c>
      <c r="CZ444" s="71">
        <v>508.87983459617698</v>
      </c>
      <c r="DB444" s="70">
        <v>442</v>
      </c>
      <c r="DC444" s="70" t="s">
        <v>520</v>
      </c>
      <c r="DD444" s="71">
        <v>0</v>
      </c>
      <c r="DE444" s="71">
        <v>513.39349047224198</v>
      </c>
      <c r="DF444" s="71">
        <v>714.12054868365897</v>
      </c>
      <c r="DG444" s="71">
        <v>1227.5140391559</v>
      </c>
      <c r="DI444" s="70">
        <v>442</v>
      </c>
      <c r="DJ444" s="70" t="s">
        <v>520</v>
      </c>
      <c r="DK444" s="71">
        <v>0</v>
      </c>
      <c r="DL444" s="71">
        <v>944.34787530331596</v>
      </c>
      <c r="DM444" s="71">
        <v>943.890171887875</v>
      </c>
      <c r="DN444" s="71">
        <v>1888.2380471911899</v>
      </c>
      <c r="DP444" s="70">
        <v>442</v>
      </c>
      <c r="DQ444" s="70" t="s">
        <v>520</v>
      </c>
      <c r="DR444" s="71">
        <v>0</v>
      </c>
      <c r="DS444" s="71">
        <v>184.46405843603</v>
      </c>
      <c r="DT444" s="71">
        <v>424.51797220120801</v>
      </c>
      <c r="DU444" s="71">
        <v>608.98203063723804</v>
      </c>
      <c r="DW444" s="70">
        <v>442</v>
      </c>
      <c r="DX444" s="70" t="s">
        <v>520</v>
      </c>
      <c r="DY444" s="71">
        <v>0</v>
      </c>
      <c r="DZ444" s="71">
        <v>799.53813076991503</v>
      </c>
      <c r="EA444" s="71">
        <v>740.23239913054601</v>
      </c>
      <c r="EB444" s="71">
        <v>1539.7705299004599</v>
      </c>
    </row>
    <row r="445" spans="1:132" x14ac:dyDescent="0.35">
      <c r="A445" s="70">
        <v>443</v>
      </c>
      <c r="B445" s="70" t="s">
        <v>521</v>
      </c>
      <c r="C445" s="71">
        <v>0</v>
      </c>
      <c r="D445" s="71">
        <v>1292.2404745260401</v>
      </c>
      <c r="E445" s="71">
        <v>1357.58728890513</v>
      </c>
      <c r="F445" s="71">
        <v>2649.8277634311698</v>
      </c>
      <c r="H445" s="70">
        <v>443</v>
      </c>
      <c r="I445" s="70" t="s">
        <v>521</v>
      </c>
      <c r="J445" s="75">
        <v>0</v>
      </c>
      <c r="K445" s="71">
        <v>10262.5992890035</v>
      </c>
      <c r="L445" s="71">
        <v>24434.547624082799</v>
      </c>
      <c r="M445" s="71">
        <v>34697.146913086297</v>
      </c>
      <c r="O445" s="70">
        <v>443</v>
      </c>
      <c r="P445" s="70" t="s">
        <v>521</v>
      </c>
      <c r="Q445" s="75">
        <v>0</v>
      </c>
      <c r="R445" s="71">
        <v>41834.779244118399</v>
      </c>
      <c r="S445" s="71">
        <v>45764.048538010102</v>
      </c>
      <c r="T445" s="71">
        <v>87598.827782128501</v>
      </c>
      <c r="V445" s="70">
        <v>443</v>
      </c>
      <c r="W445" s="70" t="s">
        <v>521</v>
      </c>
      <c r="X445" s="71">
        <v>0</v>
      </c>
      <c r="Y445" s="71">
        <v>6763.7195223693598</v>
      </c>
      <c r="Z445" s="71">
        <v>15572.9093491855</v>
      </c>
      <c r="AA445" s="71">
        <v>22336.628871554902</v>
      </c>
      <c r="AC445" s="70">
        <v>443</v>
      </c>
      <c r="AD445" s="70" t="s">
        <v>521</v>
      </c>
      <c r="AE445" s="71">
        <v>0</v>
      </c>
      <c r="AF445" s="71">
        <v>4780.2205780280801</v>
      </c>
      <c r="AG445" s="71">
        <v>8355.3775361604294</v>
      </c>
      <c r="AH445" s="71">
        <v>13135.5981141885</v>
      </c>
      <c r="AJ445" s="70">
        <v>443</v>
      </c>
      <c r="AK445" s="70" t="s">
        <v>521</v>
      </c>
      <c r="AL445" s="71">
        <v>0</v>
      </c>
      <c r="AM445" s="71">
        <v>56.2337026230026</v>
      </c>
      <c r="AN445" s="71">
        <v>149.46091239608501</v>
      </c>
      <c r="AO445" s="71">
        <v>205.69461501908799</v>
      </c>
      <c r="AQ445" s="70">
        <v>443</v>
      </c>
      <c r="AR445" s="70" t="s">
        <v>521</v>
      </c>
      <c r="AS445" s="71">
        <v>0</v>
      </c>
      <c r="AT445" s="71">
        <v>143.30042091218701</v>
      </c>
      <c r="AU445" s="71">
        <v>244.253366405766</v>
      </c>
      <c r="AV445" s="71">
        <v>387.55378731795298</v>
      </c>
      <c r="AX445" s="70">
        <v>443</v>
      </c>
      <c r="AY445" s="70" t="s">
        <v>521</v>
      </c>
      <c r="AZ445" s="71">
        <v>0</v>
      </c>
      <c r="BA445" s="71">
        <v>56.2337026230026</v>
      </c>
      <c r="BB445" s="71">
        <v>149.46091239608501</v>
      </c>
      <c r="BC445" s="71">
        <v>205.69461501908799</v>
      </c>
      <c r="BE445" s="70">
        <v>443</v>
      </c>
      <c r="BF445" s="70" t="s">
        <v>521</v>
      </c>
      <c r="BG445" s="71">
        <v>0</v>
      </c>
      <c r="BH445" s="71">
        <v>143.30042091218701</v>
      </c>
      <c r="BI445" s="71">
        <v>244.253366405766</v>
      </c>
      <c r="BJ445" s="71">
        <v>387.55378731795298</v>
      </c>
      <c r="BL445" s="70">
        <v>443</v>
      </c>
      <c r="BM445" s="70" t="s">
        <v>521</v>
      </c>
      <c r="BN445" s="71">
        <v>0</v>
      </c>
      <c r="BO445" s="71">
        <v>114.509822012736</v>
      </c>
      <c r="BP445" s="71">
        <v>304.35026822039498</v>
      </c>
      <c r="BQ445" s="71">
        <v>418.86009023313102</v>
      </c>
      <c r="BS445" s="70">
        <v>443</v>
      </c>
      <c r="BT445" s="70" t="s">
        <v>521</v>
      </c>
      <c r="BU445" s="71">
        <v>0</v>
      </c>
      <c r="BV445" s="71">
        <v>217.688456155333</v>
      </c>
      <c r="BW445" s="71">
        <v>395.50074918958899</v>
      </c>
      <c r="BX445" s="71">
        <v>613.18920534492202</v>
      </c>
      <c r="BZ445" s="70">
        <v>443</v>
      </c>
      <c r="CA445" s="70" t="s">
        <v>521</v>
      </c>
      <c r="CB445" s="71">
        <v>0</v>
      </c>
      <c r="CC445" s="71">
        <v>266.34160278203899</v>
      </c>
      <c r="CD445" s="71">
        <v>608.11721146906996</v>
      </c>
      <c r="CE445" s="71">
        <v>874.45881425110895</v>
      </c>
      <c r="CG445" s="70">
        <v>443</v>
      </c>
      <c r="CH445" s="70" t="s">
        <v>521</v>
      </c>
      <c r="CI445" s="71">
        <v>0</v>
      </c>
      <c r="CJ445" s="71">
        <v>568.39411709571596</v>
      </c>
      <c r="CK445" s="71">
        <v>1255.8497132397799</v>
      </c>
      <c r="CL445" s="71">
        <v>1824.24383033549</v>
      </c>
      <c r="CN445" s="70">
        <v>443</v>
      </c>
      <c r="CO445" s="70" t="s">
        <v>521</v>
      </c>
      <c r="CP445" s="71">
        <v>0</v>
      </c>
      <c r="CQ445" s="71">
        <v>47.432052997080199</v>
      </c>
      <c r="CR445" s="71">
        <v>126.06742197450799</v>
      </c>
      <c r="CS445" s="71">
        <v>173.499474971588</v>
      </c>
      <c r="CU445" s="70">
        <v>443</v>
      </c>
      <c r="CV445" s="70" t="s">
        <v>521</v>
      </c>
      <c r="CW445" s="71">
        <v>0</v>
      </c>
      <c r="CX445" s="71">
        <v>117.246654184435</v>
      </c>
      <c r="CY445" s="71">
        <v>209.327713674346</v>
      </c>
      <c r="CZ445" s="71">
        <v>326.57436785878099</v>
      </c>
      <c r="DB445" s="70">
        <v>443</v>
      </c>
      <c r="DC445" s="70" t="s">
        <v>521</v>
      </c>
      <c r="DD445" s="71">
        <v>0</v>
      </c>
      <c r="DE445" s="71">
        <v>329.172889036892</v>
      </c>
      <c r="DF445" s="71">
        <v>575.11145893109097</v>
      </c>
      <c r="DG445" s="71">
        <v>904.28434796798297</v>
      </c>
      <c r="DI445" s="70">
        <v>443</v>
      </c>
      <c r="DJ445" s="70" t="s">
        <v>521</v>
      </c>
      <c r="DK445" s="71">
        <v>0</v>
      </c>
      <c r="DL445" s="71">
        <v>436.051591283297</v>
      </c>
      <c r="DM445" s="71">
        <v>763.75873981711902</v>
      </c>
      <c r="DN445" s="71">
        <v>1199.8103311004199</v>
      </c>
      <c r="DP445" s="70">
        <v>443</v>
      </c>
      <c r="DQ445" s="70" t="s">
        <v>521</v>
      </c>
      <c r="DR445" s="71">
        <v>0</v>
      </c>
      <c r="DS445" s="71">
        <v>129.249982173473</v>
      </c>
      <c r="DT445" s="71">
        <v>343.52744638449099</v>
      </c>
      <c r="DU445" s="71">
        <v>472.77742855796401</v>
      </c>
      <c r="DW445" s="70">
        <v>443</v>
      </c>
      <c r="DX445" s="70" t="s">
        <v>521</v>
      </c>
      <c r="DY445" s="71">
        <v>0</v>
      </c>
      <c r="DZ445" s="71">
        <v>442.08343604408401</v>
      </c>
      <c r="EA445" s="71">
        <v>599.63569990000599</v>
      </c>
      <c r="EB445" s="71">
        <v>1041.7191359440901</v>
      </c>
    </row>
    <row r="446" spans="1:132" x14ac:dyDescent="0.35">
      <c r="A446" s="70">
        <v>444</v>
      </c>
      <c r="B446" s="70" t="s">
        <v>522</v>
      </c>
      <c r="C446" s="71">
        <v>0</v>
      </c>
      <c r="D446" s="71">
        <v>0</v>
      </c>
      <c r="E446" s="71">
        <v>53.285484954853203</v>
      </c>
      <c r="F446" s="71">
        <v>53.285484954853203</v>
      </c>
      <c r="H446" s="70">
        <v>444</v>
      </c>
      <c r="I446" s="70" t="s">
        <v>522</v>
      </c>
      <c r="J446" s="75">
        <v>0</v>
      </c>
      <c r="K446" s="71">
        <v>0</v>
      </c>
      <c r="L446" s="71">
        <v>959.50000316833098</v>
      </c>
      <c r="M446" s="71">
        <v>959.50000316833098</v>
      </c>
      <c r="O446" s="70">
        <v>444</v>
      </c>
      <c r="P446" s="70" t="s">
        <v>522</v>
      </c>
      <c r="Q446" s="75">
        <v>0</v>
      </c>
      <c r="R446" s="71">
        <v>0</v>
      </c>
      <c r="S446" s="71">
        <v>1798.9123112382199</v>
      </c>
      <c r="T446" s="71">
        <v>1798.9123112382199</v>
      </c>
      <c r="V446" s="70">
        <v>444</v>
      </c>
      <c r="W446" s="70" t="s">
        <v>522</v>
      </c>
      <c r="X446" s="71">
        <v>0</v>
      </c>
      <c r="Y446" s="71">
        <v>0</v>
      </c>
      <c r="Z446" s="71">
        <v>611.31050610661498</v>
      </c>
      <c r="AA446" s="71">
        <v>611.31050610661498</v>
      </c>
      <c r="AC446" s="70">
        <v>444</v>
      </c>
      <c r="AD446" s="70" t="s">
        <v>522</v>
      </c>
      <c r="AE446" s="71">
        <v>0</v>
      </c>
      <c r="AF446" s="71">
        <v>0</v>
      </c>
      <c r="AG446" s="71">
        <v>328.50576394645702</v>
      </c>
      <c r="AH446" s="71">
        <v>328.50576394645702</v>
      </c>
      <c r="AJ446" s="70">
        <v>444</v>
      </c>
      <c r="AK446" s="70" t="s">
        <v>522</v>
      </c>
      <c r="AL446" s="71">
        <v>0</v>
      </c>
      <c r="AM446" s="71">
        <v>0</v>
      </c>
      <c r="AN446" s="71">
        <v>5.8708888676563697</v>
      </c>
      <c r="AO446" s="71">
        <v>5.8708888676563697</v>
      </c>
      <c r="AQ446" s="70">
        <v>444</v>
      </c>
      <c r="AR446" s="70" t="s">
        <v>522</v>
      </c>
      <c r="AS446" s="71">
        <v>0</v>
      </c>
      <c r="AT446" s="71">
        <v>0</v>
      </c>
      <c r="AU446" s="71">
        <v>9.5943195562909498</v>
      </c>
      <c r="AV446" s="71">
        <v>9.5943195562909498</v>
      </c>
      <c r="AX446" s="70">
        <v>444</v>
      </c>
      <c r="AY446" s="70" t="s">
        <v>522</v>
      </c>
      <c r="AZ446" s="71">
        <v>0</v>
      </c>
      <c r="BA446" s="71">
        <v>0</v>
      </c>
      <c r="BB446" s="71">
        <v>5.8708888676563697</v>
      </c>
      <c r="BC446" s="71">
        <v>5.8708888676563697</v>
      </c>
      <c r="BE446" s="70">
        <v>444</v>
      </c>
      <c r="BF446" s="70" t="s">
        <v>522</v>
      </c>
      <c r="BG446" s="71">
        <v>0</v>
      </c>
      <c r="BH446" s="71">
        <v>0</v>
      </c>
      <c r="BI446" s="71">
        <v>9.5943195562909498</v>
      </c>
      <c r="BJ446" s="71">
        <v>9.5943195562909498</v>
      </c>
      <c r="BL446" s="70">
        <v>444</v>
      </c>
      <c r="BM446" s="70" t="s">
        <v>522</v>
      </c>
      <c r="BN446" s="71">
        <v>0</v>
      </c>
      <c r="BO446" s="71">
        <v>0</v>
      </c>
      <c r="BP446" s="71">
        <v>11.955009325971099</v>
      </c>
      <c r="BQ446" s="71">
        <v>11.955009325971099</v>
      </c>
      <c r="BS446" s="70">
        <v>444</v>
      </c>
      <c r="BT446" s="70" t="s">
        <v>522</v>
      </c>
      <c r="BU446" s="71">
        <v>0</v>
      </c>
      <c r="BV446" s="71">
        <v>0</v>
      </c>
      <c r="BW446" s="71">
        <v>15.540350711148401</v>
      </c>
      <c r="BX446" s="71">
        <v>15.540350711148401</v>
      </c>
      <c r="BZ446" s="70">
        <v>444</v>
      </c>
      <c r="CA446" s="70" t="s">
        <v>522</v>
      </c>
      <c r="CB446" s="71">
        <v>0</v>
      </c>
      <c r="CC446" s="71">
        <v>0</v>
      </c>
      <c r="CD446" s="71">
        <v>23.876589042384801</v>
      </c>
      <c r="CE446" s="71">
        <v>23.876589042384801</v>
      </c>
      <c r="CG446" s="70">
        <v>444</v>
      </c>
      <c r="CH446" s="70" t="s">
        <v>522</v>
      </c>
      <c r="CI446" s="71">
        <v>0</v>
      </c>
      <c r="CJ446" s="71">
        <v>0</v>
      </c>
      <c r="CK446" s="71">
        <v>49.374284327457502</v>
      </c>
      <c r="CL446" s="71">
        <v>49.374284327457502</v>
      </c>
      <c r="CN446" s="70">
        <v>444</v>
      </c>
      <c r="CO446" s="70" t="s">
        <v>522</v>
      </c>
      <c r="CP446" s="71">
        <v>0</v>
      </c>
      <c r="CQ446" s="71">
        <v>0</v>
      </c>
      <c r="CR446" s="71">
        <v>4.9519825108712698</v>
      </c>
      <c r="CS446" s="71">
        <v>4.9519825108712698</v>
      </c>
      <c r="CU446" s="70">
        <v>444</v>
      </c>
      <c r="CV446" s="70" t="s">
        <v>522</v>
      </c>
      <c r="CW446" s="71">
        <v>0</v>
      </c>
      <c r="CX446" s="71">
        <v>0</v>
      </c>
      <c r="CY446" s="71">
        <v>8.2231276011995202</v>
      </c>
      <c r="CZ446" s="71">
        <v>8.2231276011995202</v>
      </c>
      <c r="DB446" s="70">
        <v>444</v>
      </c>
      <c r="DC446" s="70" t="s">
        <v>522</v>
      </c>
      <c r="DD446" s="71">
        <v>0</v>
      </c>
      <c r="DE446" s="71">
        <v>0</v>
      </c>
      <c r="DF446" s="71">
        <v>22.566314210867699</v>
      </c>
      <c r="DG446" s="71">
        <v>22.566314210867699</v>
      </c>
      <c r="DI446" s="70">
        <v>444</v>
      </c>
      <c r="DJ446" s="70" t="s">
        <v>522</v>
      </c>
      <c r="DK446" s="71">
        <v>0</v>
      </c>
      <c r="DL446" s="71">
        <v>0</v>
      </c>
      <c r="DM446" s="71">
        <v>30.000298386302401</v>
      </c>
      <c r="DN446" s="71">
        <v>30.000298386302401</v>
      </c>
      <c r="DP446" s="70">
        <v>444</v>
      </c>
      <c r="DQ446" s="70" t="s">
        <v>522</v>
      </c>
      <c r="DR446" s="71">
        <v>0</v>
      </c>
      <c r="DS446" s="71">
        <v>0</v>
      </c>
      <c r="DT446" s="71">
        <v>13.493905720101599</v>
      </c>
      <c r="DU446" s="71">
        <v>13.493905720101599</v>
      </c>
      <c r="DW446" s="70">
        <v>444</v>
      </c>
      <c r="DX446" s="70" t="s">
        <v>522</v>
      </c>
      <c r="DY446" s="71">
        <v>0</v>
      </c>
      <c r="DZ446" s="71">
        <v>0</v>
      </c>
      <c r="EA446" s="71">
        <v>23.559451960035801</v>
      </c>
      <c r="EB446" s="71">
        <v>23.559451960035801</v>
      </c>
    </row>
    <row r="447" spans="1:132" x14ac:dyDescent="0.35">
      <c r="A447" s="70">
        <v>445</v>
      </c>
      <c r="B447" s="70" t="s">
        <v>523</v>
      </c>
      <c r="C447" s="71">
        <v>0</v>
      </c>
      <c r="D447" s="71">
        <v>33773.334225908802</v>
      </c>
      <c r="E447" s="71">
        <v>504.48689871134599</v>
      </c>
      <c r="F447" s="71">
        <v>34277.821124620197</v>
      </c>
      <c r="H447" s="70">
        <v>445</v>
      </c>
      <c r="I447" s="70" t="s">
        <v>523</v>
      </c>
      <c r="J447" s="75">
        <v>0</v>
      </c>
      <c r="K447" s="71">
        <v>191383.39402642101</v>
      </c>
      <c r="L447" s="71">
        <v>9074.5256021414207</v>
      </c>
      <c r="M447" s="71">
        <v>200457.919628562</v>
      </c>
      <c r="O447" s="70">
        <v>445</v>
      </c>
      <c r="P447" s="70" t="s">
        <v>523</v>
      </c>
      <c r="Q447" s="75">
        <v>0</v>
      </c>
      <c r="R447" s="71">
        <v>74911.778833507997</v>
      </c>
      <c r="S447" s="71">
        <v>16972.9659380251</v>
      </c>
      <c r="T447" s="71">
        <v>91884.744771533107</v>
      </c>
      <c r="V447" s="70">
        <v>445</v>
      </c>
      <c r="W447" s="70" t="s">
        <v>523</v>
      </c>
      <c r="X447" s="71">
        <v>0</v>
      </c>
      <c r="Y447" s="71">
        <v>108828.368736103</v>
      </c>
      <c r="Z447" s="71">
        <v>5786.0859854791097</v>
      </c>
      <c r="AA447" s="71">
        <v>114614.454721583</v>
      </c>
      <c r="AC447" s="70">
        <v>445</v>
      </c>
      <c r="AD447" s="70" t="s">
        <v>523</v>
      </c>
      <c r="AE447" s="71">
        <v>0</v>
      </c>
      <c r="AF447" s="71">
        <v>11325.7356694716</v>
      </c>
      <c r="AG447" s="71">
        <v>3097.9813683253001</v>
      </c>
      <c r="AH447" s="71">
        <v>14423.7170377969</v>
      </c>
      <c r="AJ447" s="70">
        <v>445</v>
      </c>
      <c r="AK447" s="70" t="s">
        <v>523</v>
      </c>
      <c r="AL447" s="71">
        <v>0</v>
      </c>
      <c r="AM447" s="71">
        <v>1068.50440085282</v>
      </c>
      <c r="AN447" s="71">
        <v>55.484126413869802</v>
      </c>
      <c r="AO447" s="71">
        <v>1123.98852726669</v>
      </c>
      <c r="AQ447" s="70">
        <v>445</v>
      </c>
      <c r="AR447" s="70" t="s">
        <v>523</v>
      </c>
      <c r="AS447" s="71">
        <v>0</v>
      </c>
      <c r="AT447" s="71">
        <v>296.87808704726399</v>
      </c>
      <c r="AU447" s="71">
        <v>90.6744898031573</v>
      </c>
      <c r="AV447" s="71">
        <v>387.55257685042102</v>
      </c>
      <c r="AX447" s="70">
        <v>445</v>
      </c>
      <c r="AY447" s="70" t="s">
        <v>523</v>
      </c>
      <c r="AZ447" s="71">
        <v>0</v>
      </c>
      <c r="BA447" s="71">
        <v>1068.50440085282</v>
      </c>
      <c r="BB447" s="71">
        <v>55.484126413869802</v>
      </c>
      <c r="BC447" s="71">
        <v>1123.98852726669</v>
      </c>
      <c r="BE447" s="70">
        <v>445</v>
      </c>
      <c r="BF447" s="70" t="s">
        <v>523</v>
      </c>
      <c r="BG447" s="71">
        <v>0</v>
      </c>
      <c r="BH447" s="71">
        <v>296.87808704726399</v>
      </c>
      <c r="BI447" s="71">
        <v>90.6744898031573</v>
      </c>
      <c r="BJ447" s="71">
        <v>387.55257685042102</v>
      </c>
      <c r="BL447" s="70">
        <v>445</v>
      </c>
      <c r="BM447" s="70" t="s">
        <v>523</v>
      </c>
      <c r="BN447" s="71">
        <v>0</v>
      </c>
      <c r="BO447" s="71">
        <v>2175.8170466163101</v>
      </c>
      <c r="BP447" s="71">
        <v>112.983444870754</v>
      </c>
      <c r="BQ447" s="71">
        <v>2288.8004914870598</v>
      </c>
      <c r="BS447" s="70">
        <v>445</v>
      </c>
      <c r="BT447" s="70" t="s">
        <v>523</v>
      </c>
      <c r="BU447" s="71">
        <v>0</v>
      </c>
      <c r="BV447" s="71">
        <v>447.60201671528199</v>
      </c>
      <c r="BW447" s="71">
        <v>146.75994248447199</v>
      </c>
      <c r="BX447" s="71">
        <v>594.36195919975398</v>
      </c>
      <c r="BZ447" s="70">
        <v>445</v>
      </c>
      <c r="CA447" s="70" t="s">
        <v>523</v>
      </c>
      <c r="CB447" s="71">
        <v>0</v>
      </c>
      <c r="CC447" s="71">
        <v>4933.7778770677196</v>
      </c>
      <c r="CD447" s="71">
        <v>225.881268949081</v>
      </c>
      <c r="CE447" s="71">
        <v>5159.6591460168002</v>
      </c>
      <c r="CG447" s="70">
        <v>445</v>
      </c>
      <c r="CH447" s="70" t="s">
        <v>523</v>
      </c>
      <c r="CI447" s="71">
        <v>0</v>
      </c>
      <c r="CJ447" s="71">
        <v>1611.37083356571</v>
      </c>
      <c r="CK447" s="71">
        <v>465.65961658715798</v>
      </c>
      <c r="CL447" s="71">
        <v>2077.0304501528699</v>
      </c>
      <c r="CN447" s="70">
        <v>445</v>
      </c>
      <c r="CO447" s="70" t="s">
        <v>523</v>
      </c>
      <c r="CP447" s="71">
        <v>0</v>
      </c>
      <c r="CQ447" s="71">
        <v>901.26303275169801</v>
      </c>
      <c r="CR447" s="71">
        <v>46.7997997962676</v>
      </c>
      <c r="CS447" s="71">
        <v>948.06283254796597</v>
      </c>
      <c r="CU447" s="70">
        <v>445</v>
      </c>
      <c r="CV447" s="70" t="s">
        <v>523</v>
      </c>
      <c r="CW447" s="71">
        <v>0</v>
      </c>
      <c r="CX447" s="71">
        <v>241.46485595657899</v>
      </c>
      <c r="CY447" s="71">
        <v>77.700349293092501</v>
      </c>
      <c r="CZ447" s="71">
        <v>319.16520524967098</v>
      </c>
      <c r="DB447" s="70">
        <v>445</v>
      </c>
      <c r="DC447" s="70" t="s">
        <v>523</v>
      </c>
      <c r="DD447" s="71">
        <v>0</v>
      </c>
      <c r="DE447" s="71">
        <v>7509.9564599180903</v>
      </c>
      <c r="DF447" s="71">
        <v>213.80033690691101</v>
      </c>
      <c r="DG447" s="71">
        <v>7723.7567968249996</v>
      </c>
      <c r="DI447" s="70">
        <v>445</v>
      </c>
      <c r="DJ447" s="70" t="s">
        <v>523</v>
      </c>
      <c r="DK447" s="71">
        <v>0</v>
      </c>
      <c r="DL447" s="71">
        <v>909.96818812870595</v>
      </c>
      <c r="DM447" s="71">
        <v>283.534780861039</v>
      </c>
      <c r="DN447" s="71">
        <v>1193.5029689897499</v>
      </c>
      <c r="DP447" s="70">
        <v>445</v>
      </c>
      <c r="DQ447" s="70" t="s">
        <v>523</v>
      </c>
      <c r="DR447" s="71">
        <v>0</v>
      </c>
      <c r="DS447" s="71">
        <v>2455.8968789299101</v>
      </c>
      <c r="DT447" s="71">
        <v>127.52712368916499</v>
      </c>
      <c r="DU447" s="71">
        <v>2583.4240026190701</v>
      </c>
      <c r="DW447" s="70">
        <v>445</v>
      </c>
      <c r="DX447" s="70" t="s">
        <v>523</v>
      </c>
      <c r="DY447" s="71">
        <v>0</v>
      </c>
      <c r="DZ447" s="71">
        <v>811.77278446756395</v>
      </c>
      <c r="EA447" s="71">
        <v>222.53324286257299</v>
      </c>
      <c r="EB447" s="71">
        <v>1034.3060273301401</v>
      </c>
    </row>
    <row r="448" spans="1:132" x14ac:dyDescent="0.35">
      <c r="A448" s="70">
        <v>446</v>
      </c>
      <c r="B448" s="70" t="s">
        <v>524</v>
      </c>
      <c r="C448" s="71">
        <v>0</v>
      </c>
      <c r="D448" s="71">
        <v>4.28577478830569</v>
      </c>
      <c r="E448" s="71">
        <v>1.8286787460784499</v>
      </c>
      <c r="F448" s="71">
        <v>6.1144535343841397</v>
      </c>
      <c r="H448" s="70">
        <v>446</v>
      </c>
      <c r="I448" s="70" t="s">
        <v>524</v>
      </c>
      <c r="J448" s="75">
        <v>0</v>
      </c>
      <c r="K448" s="71">
        <v>48.249082407553203</v>
      </c>
      <c r="L448" s="71">
        <v>32.899967286788602</v>
      </c>
      <c r="M448" s="71">
        <v>81.149049694341699</v>
      </c>
      <c r="O448" s="70">
        <v>446</v>
      </c>
      <c r="P448" s="70" t="s">
        <v>524</v>
      </c>
      <c r="Q448" s="75">
        <v>0</v>
      </c>
      <c r="R448" s="71">
        <v>548.62363627027696</v>
      </c>
      <c r="S448" s="71">
        <v>61.5626136016757</v>
      </c>
      <c r="T448" s="71">
        <v>610.18624987195301</v>
      </c>
      <c r="V448" s="70">
        <v>446</v>
      </c>
      <c r="W448" s="70" t="s">
        <v>524</v>
      </c>
      <c r="X448" s="71">
        <v>0</v>
      </c>
      <c r="Y448" s="71">
        <v>39.5700214447088</v>
      </c>
      <c r="Z448" s="71">
        <v>20.974607641393799</v>
      </c>
      <c r="AA448" s="71">
        <v>60.544629086102503</v>
      </c>
      <c r="AC448" s="70">
        <v>446</v>
      </c>
      <c r="AD448" s="70" t="s">
        <v>524</v>
      </c>
      <c r="AE448" s="71">
        <v>0</v>
      </c>
      <c r="AF448" s="71">
        <v>58.7390453118308</v>
      </c>
      <c r="AG448" s="71">
        <v>11.237682272334199</v>
      </c>
      <c r="AH448" s="71">
        <v>69.976727584164905</v>
      </c>
      <c r="AJ448" s="70">
        <v>446</v>
      </c>
      <c r="AK448" s="70" t="s">
        <v>524</v>
      </c>
      <c r="AL448" s="71">
        <v>0</v>
      </c>
      <c r="AM448" s="71">
        <v>0.27301851477961397</v>
      </c>
      <c r="AN448" s="71">
        <v>0.20118585196844699</v>
      </c>
      <c r="AO448" s="71">
        <v>0.47420436674806099</v>
      </c>
      <c r="AQ448" s="70">
        <v>446</v>
      </c>
      <c r="AR448" s="70" t="s">
        <v>524</v>
      </c>
      <c r="AS448" s="71">
        <v>0</v>
      </c>
      <c r="AT448" s="71">
        <v>2.4253096696469001</v>
      </c>
      <c r="AU448" s="71">
        <v>0.32878553887217099</v>
      </c>
      <c r="AV448" s="71">
        <v>2.75409520851907</v>
      </c>
      <c r="AX448" s="70">
        <v>446</v>
      </c>
      <c r="AY448" s="70" t="s">
        <v>524</v>
      </c>
      <c r="AZ448" s="71">
        <v>0</v>
      </c>
      <c r="BA448" s="71">
        <v>0.27301851477961397</v>
      </c>
      <c r="BB448" s="71">
        <v>0.20118585196844699</v>
      </c>
      <c r="BC448" s="71">
        <v>0.47420436674806099</v>
      </c>
      <c r="BE448" s="70">
        <v>446</v>
      </c>
      <c r="BF448" s="70" t="s">
        <v>524</v>
      </c>
      <c r="BG448" s="71">
        <v>0</v>
      </c>
      <c r="BH448" s="71">
        <v>2.4253096696469001</v>
      </c>
      <c r="BI448" s="71">
        <v>0.32878553887217099</v>
      </c>
      <c r="BJ448" s="71">
        <v>2.75409520851907</v>
      </c>
      <c r="BL448" s="70">
        <v>446</v>
      </c>
      <c r="BM448" s="70" t="s">
        <v>524</v>
      </c>
      <c r="BN448" s="71">
        <v>0</v>
      </c>
      <c r="BO448" s="71">
        <v>0.55595310419425703</v>
      </c>
      <c r="BP448" s="71">
        <v>0.40967880516129801</v>
      </c>
      <c r="BQ448" s="71">
        <v>0.96563190935555498</v>
      </c>
      <c r="BS448" s="70">
        <v>446</v>
      </c>
      <c r="BT448" s="70" t="s">
        <v>524</v>
      </c>
      <c r="BU448" s="71">
        <v>0</v>
      </c>
      <c r="BV448" s="71">
        <v>4.2253143656182504</v>
      </c>
      <c r="BW448" s="71">
        <v>0.53222362941018797</v>
      </c>
      <c r="BX448" s="71">
        <v>4.7575379950284402</v>
      </c>
      <c r="BZ448" s="70">
        <v>446</v>
      </c>
      <c r="CA448" s="70" t="s">
        <v>524</v>
      </c>
      <c r="CB448" s="71">
        <v>0</v>
      </c>
      <c r="CC448" s="71">
        <v>1.23775471669642</v>
      </c>
      <c r="CD448" s="71">
        <v>0.81889513971318695</v>
      </c>
      <c r="CE448" s="71">
        <v>2.0566498564096101</v>
      </c>
      <c r="CG448" s="70">
        <v>446</v>
      </c>
      <c r="CH448" s="70" t="s">
        <v>524</v>
      </c>
      <c r="CI448" s="71">
        <v>0</v>
      </c>
      <c r="CJ448" s="71">
        <v>7.3008872400463503</v>
      </c>
      <c r="CK448" s="71">
        <v>1.68912075270616</v>
      </c>
      <c r="CL448" s="71">
        <v>8.9900079927525098</v>
      </c>
      <c r="CN448" s="70">
        <v>446</v>
      </c>
      <c r="CO448" s="70" t="s">
        <v>524</v>
      </c>
      <c r="CP448" s="71">
        <v>0</v>
      </c>
      <c r="CQ448" s="71">
        <v>0.23028589721413101</v>
      </c>
      <c r="CR448" s="71">
        <v>0.16969641954407999</v>
      </c>
      <c r="CS448" s="71">
        <v>0.399982316758211</v>
      </c>
      <c r="CU448" s="70">
        <v>446</v>
      </c>
      <c r="CV448" s="70" t="s">
        <v>524</v>
      </c>
      <c r="CW448" s="71">
        <v>0</v>
      </c>
      <c r="CX448" s="71">
        <v>1.92776415605123</v>
      </c>
      <c r="CY448" s="71">
        <v>0.28175136627553699</v>
      </c>
      <c r="CZ448" s="71">
        <v>2.20951552232677</v>
      </c>
      <c r="DB448" s="70">
        <v>446</v>
      </c>
      <c r="DC448" s="70" t="s">
        <v>524</v>
      </c>
      <c r="DD448" s="71">
        <v>0</v>
      </c>
      <c r="DE448" s="71">
        <v>1.30926298064192</v>
      </c>
      <c r="DF448" s="71">
        <v>0.77489018449003599</v>
      </c>
      <c r="DG448" s="71">
        <v>2.0841531651319598</v>
      </c>
      <c r="DI448" s="70">
        <v>446</v>
      </c>
      <c r="DJ448" s="70" t="s">
        <v>524</v>
      </c>
      <c r="DK448" s="71">
        <v>0</v>
      </c>
      <c r="DL448" s="71">
        <v>7.3182087441155304</v>
      </c>
      <c r="DM448" s="71">
        <v>1.0280923779508699</v>
      </c>
      <c r="DN448" s="71">
        <v>8.3463011220664107</v>
      </c>
      <c r="DP448" s="70">
        <v>446</v>
      </c>
      <c r="DQ448" s="70" t="s">
        <v>524</v>
      </c>
      <c r="DR448" s="71">
        <v>0</v>
      </c>
      <c r="DS448" s="71">
        <v>0.627517601052622</v>
      </c>
      <c r="DT448" s="71">
        <v>0.46241429192037597</v>
      </c>
      <c r="DU448" s="71">
        <v>1.089931892973</v>
      </c>
      <c r="DW448" s="70">
        <v>446</v>
      </c>
      <c r="DX448" s="70" t="s">
        <v>524</v>
      </c>
      <c r="DY448" s="71">
        <v>0</v>
      </c>
      <c r="DZ448" s="71">
        <v>5.6801074444705497</v>
      </c>
      <c r="EA448" s="71">
        <v>0.80698674230493495</v>
      </c>
      <c r="EB448" s="71">
        <v>6.4870941867754803</v>
      </c>
    </row>
    <row r="449" spans="1:132" x14ac:dyDescent="0.35">
      <c r="A449" s="70">
        <v>447</v>
      </c>
      <c r="B449" s="70" t="s">
        <v>525</v>
      </c>
      <c r="C449" s="71">
        <v>0</v>
      </c>
      <c r="D449" s="71">
        <v>6805.6689352564699</v>
      </c>
      <c r="E449" s="71">
        <v>4795.9008707998701</v>
      </c>
      <c r="F449" s="71">
        <v>11601.569806056301</v>
      </c>
      <c r="H449" s="70">
        <v>447</v>
      </c>
      <c r="I449" s="70" t="s">
        <v>525</v>
      </c>
      <c r="J449" s="75">
        <v>0</v>
      </c>
      <c r="K449" s="71">
        <v>58844.657569103503</v>
      </c>
      <c r="L449" s="71">
        <v>85896.477829020398</v>
      </c>
      <c r="M449" s="71">
        <v>144741.135398124</v>
      </c>
      <c r="O449" s="70">
        <v>447</v>
      </c>
      <c r="P449" s="70" t="s">
        <v>525</v>
      </c>
      <c r="Q449" s="75">
        <v>699847.24912757799</v>
      </c>
      <c r="R449" s="71">
        <v>240896.50839504099</v>
      </c>
      <c r="S449" s="71">
        <v>159111.44260009399</v>
      </c>
      <c r="T449" s="71">
        <v>1099855.2001227101</v>
      </c>
      <c r="V449" s="70">
        <v>447</v>
      </c>
      <c r="W449" s="70" t="s">
        <v>525</v>
      </c>
      <c r="X449" s="71">
        <v>0</v>
      </c>
      <c r="Y449" s="71">
        <v>43539.198569242901</v>
      </c>
      <c r="Z449" s="71">
        <v>54945.111701432397</v>
      </c>
      <c r="AA449" s="71">
        <v>98484.310270675298</v>
      </c>
      <c r="AC449" s="70">
        <v>447</v>
      </c>
      <c r="AD449" s="70" t="s">
        <v>525</v>
      </c>
      <c r="AE449" s="71">
        <v>31811.238596708099</v>
      </c>
      <c r="AF449" s="71">
        <v>34383.051771453902</v>
      </c>
      <c r="AG449" s="71">
        <v>28983.535037894599</v>
      </c>
      <c r="AH449" s="71">
        <v>95177.825406056596</v>
      </c>
      <c r="AJ449" s="70">
        <v>447</v>
      </c>
      <c r="AK449" s="70" t="s">
        <v>525</v>
      </c>
      <c r="AL449" s="71">
        <v>0</v>
      </c>
      <c r="AM449" s="71">
        <v>294.20548105629803</v>
      </c>
      <c r="AN449" s="71">
        <v>523.65356331468195</v>
      </c>
      <c r="AO449" s="71">
        <v>817.85904437097997</v>
      </c>
      <c r="AQ449" s="70">
        <v>447</v>
      </c>
      <c r="AR449" s="70" t="s">
        <v>525</v>
      </c>
      <c r="AS449" s="71">
        <v>0</v>
      </c>
      <c r="AT449" s="71">
        <v>659.18901522596605</v>
      </c>
      <c r="AU449" s="71">
        <v>855.82512116692396</v>
      </c>
      <c r="AV449" s="71">
        <v>1515.0141363928899</v>
      </c>
      <c r="AX449" s="70">
        <v>447</v>
      </c>
      <c r="AY449" s="70" t="s">
        <v>525</v>
      </c>
      <c r="AZ449" s="71">
        <v>0</v>
      </c>
      <c r="BA449" s="71">
        <v>294.20548105629803</v>
      </c>
      <c r="BB449" s="71">
        <v>523.65356331468195</v>
      </c>
      <c r="BC449" s="71">
        <v>817.85904437097997</v>
      </c>
      <c r="BE449" s="70">
        <v>447</v>
      </c>
      <c r="BF449" s="70" t="s">
        <v>525</v>
      </c>
      <c r="BG449" s="71">
        <v>0</v>
      </c>
      <c r="BH449" s="71">
        <v>659.18901522596605</v>
      </c>
      <c r="BI449" s="71">
        <v>855.82512116692396</v>
      </c>
      <c r="BJ449" s="71">
        <v>1515.0141363928899</v>
      </c>
      <c r="BL449" s="70">
        <v>447</v>
      </c>
      <c r="BM449" s="70" t="s">
        <v>525</v>
      </c>
      <c r="BN449" s="71">
        <v>0</v>
      </c>
      <c r="BO449" s="71">
        <v>599.09655063593698</v>
      </c>
      <c r="BP449" s="71">
        <v>1066.3263049474299</v>
      </c>
      <c r="BQ449" s="71">
        <v>1665.4228555833699</v>
      </c>
      <c r="BS449" s="70">
        <v>447</v>
      </c>
      <c r="BT449" s="70" t="s">
        <v>525</v>
      </c>
      <c r="BU449" s="71">
        <v>0</v>
      </c>
      <c r="BV449" s="71">
        <v>1098.2687505331601</v>
      </c>
      <c r="BW449" s="71">
        <v>1380.9730146632801</v>
      </c>
      <c r="BX449" s="71">
        <v>2479.2417651964402</v>
      </c>
      <c r="BZ449" s="70">
        <v>447</v>
      </c>
      <c r="CA449" s="70" t="s">
        <v>525</v>
      </c>
      <c r="CB449" s="71">
        <v>0</v>
      </c>
      <c r="CC449" s="71">
        <v>1574.3559124615001</v>
      </c>
      <c r="CD449" s="71">
        <v>2140.6930552090998</v>
      </c>
      <c r="CE449" s="71">
        <v>3715.0489676706002</v>
      </c>
      <c r="CG449" s="70">
        <v>447</v>
      </c>
      <c r="CH449" s="70" t="s">
        <v>525</v>
      </c>
      <c r="CI449" s="71">
        <v>0</v>
      </c>
      <c r="CJ449" s="71">
        <v>2809.0995770482</v>
      </c>
      <c r="CK449" s="71">
        <v>4357.8533141385897</v>
      </c>
      <c r="CL449" s="71">
        <v>7166.9528911867801</v>
      </c>
      <c r="CN449" s="70">
        <v>447</v>
      </c>
      <c r="CO449" s="70" t="s">
        <v>525</v>
      </c>
      <c r="CP449" s="71">
        <v>0</v>
      </c>
      <c r="CQ449" s="71">
        <v>248.15669818237299</v>
      </c>
      <c r="CR449" s="71">
        <v>441.69176861371801</v>
      </c>
      <c r="CS449" s="71">
        <v>689.84846679609097</v>
      </c>
      <c r="CU449" s="70">
        <v>447</v>
      </c>
      <c r="CV449" s="70" t="s">
        <v>525</v>
      </c>
      <c r="CW449" s="71">
        <v>0</v>
      </c>
      <c r="CX449" s="71">
        <v>535.33709164612105</v>
      </c>
      <c r="CY449" s="71">
        <v>732.78525146126697</v>
      </c>
      <c r="CZ449" s="71">
        <v>1268.12234310739</v>
      </c>
      <c r="DB449" s="70">
        <v>447</v>
      </c>
      <c r="DC449" s="70" t="s">
        <v>525</v>
      </c>
      <c r="DD449" s="71">
        <v>0</v>
      </c>
      <c r="DE449" s="71">
        <v>1499.01656234548</v>
      </c>
      <c r="DF449" s="71">
        <v>2038.2814817650201</v>
      </c>
      <c r="DG449" s="71">
        <v>3537.2980441104901</v>
      </c>
      <c r="DI449" s="70">
        <v>447</v>
      </c>
      <c r="DJ449" s="70" t="s">
        <v>525</v>
      </c>
      <c r="DK449" s="71">
        <v>0</v>
      </c>
      <c r="DL449" s="71">
        <v>2006.8215238058599</v>
      </c>
      <c r="DM449" s="71">
        <v>2676.37054665921</v>
      </c>
      <c r="DN449" s="71">
        <v>4683.1920704650702</v>
      </c>
      <c r="DP449" s="70">
        <v>447</v>
      </c>
      <c r="DQ449" s="70" t="s">
        <v>525</v>
      </c>
      <c r="DR449" s="71">
        <v>0</v>
      </c>
      <c r="DS449" s="71">
        <v>676.21464367722001</v>
      </c>
      <c r="DT449" s="71">
        <v>1203.5880720365799</v>
      </c>
      <c r="DU449" s="71">
        <v>1879.8027157137999</v>
      </c>
      <c r="DW449" s="70">
        <v>447</v>
      </c>
      <c r="DX449" s="70" t="s">
        <v>525</v>
      </c>
      <c r="DY449" s="71">
        <v>0</v>
      </c>
      <c r="DZ449" s="71">
        <v>2816.2764919145202</v>
      </c>
      <c r="EA449" s="71">
        <v>2095.6150802920702</v>
      </c>
      <c r="EB449" s="71">
        <v>4911.8915722065904</v>
      </c>
    </row>
    <row r="450" spans="1:132" x14ac:dyDescent="0.35">
      <c r="A450" s="70">
        <v>448</v>
      </c>
      <c r="B450" s="70" t="s">
        <v>526</v>
      </c>
      <c r="C450" s="71">
        <v>0</v>
      </c>
      <c r="D450" s="71">
        <v>7830.8313036071404</v>
      </c>
      <c r="E450" s="71">
        <v>3416.3375651924398</v>
      </c>
      <c r="F450" s="71">
        <v>11247.168868799599</v>
      </c>
      <c r="H450" s="70">
        <v>448</v>
      </c>
      <c r="I450" s="70" t="s">
        <v>526</v>
      </c>
      <c r="J450" s="75">
        <v>0</v>
      </c>
      <c r="K450" s="71">
        <v>68603.364139739497</v>
      </c>
      <c r="L450" s="71">
        <v>61346.7393036211</v>
      </c>
      <c r="M450" s="71">
        <v>129950.103443361</v>
      </c>
      <c r="O450" s="70">
        <v>448</v>
      </c>
      <c r="P450" s="70" t="s">
        <v>526</v>
      </c>
      <c r="Q450" s="75">
        <v>973363.66927143896</v>
      </c>
      <c r="R450" s="71">
        <v>441891.19509065303</v>
      </c>
      <c r="S450" s="71">
        <v>114303.293482876</v>
      </c>
      <c r="T450" s="71">
        <v>1529558.15784497</v>
      </c>
      <c r="V450" s="70">
        <v>448</v>
      </c>
      <c r="W450" s="70" t="s">
        <v>526</v>
      </c>
      <c r="X450" s="71">
        <v>0</v>
      </c>
      <c r="Y450" s="71">
        <v>56453.732457120801</v>
      </c>
      <c r="Z450" s="71">
        <v>39165.728400172098</v>
      </c>
      <c r="AA450" s="71">
        <v>95619.460857292899</v>
      </c>
      <c r="AC450" s="70">
        <v>448</v>
      </c>
      <c r="AD450" s="70" t="s">
        <v>526</v>
      </c>
      <c r="AE450" s="71">
        <v>49916.085603663501</v>
      </c>
      <c r="AF450" s="71">
        <v>80176.075256543496</v>
      </c>
      <c r="AG450" s="71">
        <v>20846.636902062899</v>
      </c>
      <c r="AH450" s="71">
        <v>150938.79776227</v>
      </c>
      <c r="AJ450" s="70">
        <v>448</v>
      </c>
      <c r="AK450" s="70" t="s">
        <v>526</v>
      </c>
      <c r="AL450" s="71">
        <v>0</v>
      </c>
      <c r="AM450" s="71">
        <v>325.45209156912398</v>
      </c>
      <c r="AN450" s="71">
        <v>374.65354774373401</v>
      </c>
      <c r="AO450" s="71">
        <v>700.10563931285799</v>
      </c>
      <c r="AQ450" s="70">
        <v>448</v>
      </c>
      <c r="AR450" s="70" t="s">
        <v>526</v>
      </c>
      <c r="AS450" s="71">
        <v>0</v>
      </c>
      <c r="AT450" s="71">
        <v>1782.4913766483501</v>
      </c>
      <c r="AU450" s="71">
        <v>612.28831739710597</v>
      </c>
      <c r="AV450" s="71">
        <v>2394.77969404546</v>
      </c>
      <c r="AX450" s="70">
        <v>448</v>
      </c>
      <c r="AY450" s="70" t="s">
        <v>526</v>
      </c>
      <c r="AZ450" s="71">
        <v>0</v>
      </c>
      <c r="BA450" s="71">
        <v>325.45209156912398</v>
      </c>
      <c r="BB450" s="71">
        <v>374.65354774373401</v>
      </c>
      <c r="BC450" s="71">
        <v>700.10563931285799</v>
      </c>
      <c r="BE450" s="70">
        <v>448</v>
      </c>
      <c r="BF450" s="70" t="s">
        <v>526</v>
      </c>
      <c r="BG450" s="71">
        <v>0</v>
      </c>
      <c r="BH450" s="71">
        <v>1782.4913766483501</v>
      </c>
      <c r="BI450" s="71">
        <v>612.28831739710597</v>
      </c>
      <c r="BJ450" s="71">
        <v>2394.77969404546</v>
      </c>
      <c r="BL450" s="70">
        <v>448</v>
      </c>
      <c r="BM450" s="70" t="s">
        <v>526</v>
      </c>
      <c r="BN450" s="71">
        <v>0</v>
      </c>
      <c r="BO450" s="71">
        <v>662.72465338265897</v>
      </c>
      <c r="BP450" s="71">
        <v>762.91457022120301</v>
      </c>
      <c r="BQ450" s="71">
        <v>1425.63922360386</v>
      </c>
      <c r="BS450" s="70">
        <v>448</v>
      </c>
      <c r="BT450" s="70" t="s">
        <v>526</v>
      </c>
      <c r="BU450" s="71">
        <v>0</v>
      </c>
      <c r="BV450" s="71">
        <v>3092.3143046300502</v>
      </c>
      <c r="BW450" s="71">
        <v>989.81617609085902</v>
      </c>
      <c r="BX450" s="71">
        <v>4082.1304807209099</v>
      </c>
      <c r="BZ450" s="70">
        <v>448</v>
      </c>
      <c r="CA450" s="70" t="s">
        <v>526</v>
      </c>
      <c r="CB450" s="71">
        <v>0</v>
      </c>
      <c r="CC450" s="71">
        <v>1864.7635231438501</v>
      </c>
      <c r="CD450" s="71">
        <v>1527.7612834686299</v>
      </c>
      <c r="CE450" s="71">
        <v>3392.52480661248</v>
      </c>
      <c r="CG450" s="70">
        <v>448</v>
      </c>
      <c r="CH450" s="70" t="s">
        <v>526</v>
      </c>
      <c r="CI450" s="71">
        <v>0</v>
      </c>
      <c r="CJ450" s="71">
        <v>7033.24697488934</v>
      </c>
      <c r="CK450" s="71">
        <v>3133.8459269753998</v>
      </c>
      <c r="CL450" s="71">
        <v>10167.0929018647</v>
      </c>
      <c r="CN450" s="70">
        <v>448</v>
      </c>
      <c r="CO450" s="70" t="s">
        <v>526</v>
      </c>
      <c r="CP450" s="71">
        <v>0</v>
      </c>
      <c r="CQ450" s="71">
        <v>274.51261672751298</v>
      </c>
      <c r="CR450" s="71">
        <v>316.01310429905402</v>
      </c>
      <c r="CS450" s="71">
        <v>590.525721026567</v>
      </c>
      <c r="CU450" s="70">
        <v>448</v>
      </c>
      <c r="CV450" s="70" t="s">
        <v>526</v>
      </c>
      <c r="CW450" s="71">
        <v>0</v>
      </c>
      <c r="CX450" s="71">
        <v>1469.7350527190599</v>
      </c>
      <c r="CY450" s="71">
        <v>524.51340425858598</v>
      </c>
      <c r="CZ450" s="71">
        <v>1994.24845697765</v>
      </c>
      <c r="DB450" s="70">
        <v>448</v>
      </c>
      <c r="DC450" s="70" t="s">
        <v>526</v>
      </c>
      <c r="DD450" s="71">
        <v>0</v>
      </c>
      <c r="DE450" s="71">
        <v>1822.4767569973501</v>
      </c>
      <c r="DF450" s="71">
        <v>1449.4783115279599</v>
      </c>
      <c r="DG450" s="71">
        <v>3271.9550685253098</v>
      </c>
      <c r="DI450" s="70">
        <v>448</v>
      </c>
      <c r="DJ450" s="70" t="s">
        <v>526</v>
      </c>
      <c r="DK450" s="71">
        <v>0</v>
      </c>
      <c r="DL450" s="71">
        <v>5530.1276223600698</v>
      </c>
      <c r="DM450" s="71">
        <v>1914.6661167183699</v>
      </c>
      <c r="DN450" s="71">
        <v>7444.79373907844</v>
      </c>
      <c r="DP450" s="70">
        <v>448</v>
      </c>
      <c r="DQ450" s="70" t="s">
        <v>526</v>
      </c>
      <c r="DR450" s="71">
        <v>0</v>
      </c>
      <c r="DS450" s="71">
        <v>748.03320911723097</v>
      </c>
      <c r="DT450" s="71">
        <v>861.11997091398996</v>
      </c>
      <c r="DU450" s="71">
        <v>1609.15318003122</v>
      </c>
      <c r="DW450" s="70">
        <v>448</v>
      </c>
      <c r="DX450" s="70" t="s">
        <v>526</v>
      </c>
      <c r="DY450" s="71">
        <v>0</v>
      </c>
      <c r="DZ450" s="71">
        <v>6502.4486983044599</v>
      </c>
      <c r="EA450" s="71">
        <v>1501.3297984271301</v>
      </c>
      <c r="EB450" s="71">
        <v>8003.7784967315902</v>
      </c>
    </row>
    <row r="451" spans="1:132" x14ac:dyDescent="0.35">
      <c r="A451" s="70">
        <v>449</v>
      </c>
      <c r="B451" s="70" t="s">
        <v>527</v>
      </c>
      <c r="C451" s="71">
        <v>0</v>
      </c>
      <c r="D451" s="71">
        <v>129253.432595864</v>
      </c>
      <c r="E451" s="71">
        <v>9250.1505432659305</v>
      </c>
      <c r="F451" s="71">
        <v>138503.58313913</v>
      </c>
      <c r="H451" s="70">
        <v>449</v>
      </c>
      <c r="I451" s="70" t="s">
        <v>527</v>
      </c>
      <c r="J451" s="75">
        <v>0</v>
      </c>
      <c r="K451" s="71">
        <v>2335161.2337078801</v>
      </c>
      <c r="L451" s="71">
        <v>166337.83085238401</v>
      </c>
      <c r="M451" s="71">
        <v>2501499.0645602699</v>
      </c>
      <c r="O451" s="70">
        <v>449</v>
      </c>
      <c r="P451" s="70" t="s">
        <v>527</v>
      </c>
      <c r="Q451" s="75">
        <v>34080084.279931404</v>
      </c>
      <c r="R451" s="71">
        <v>2957469.77328553</v>
      </c>
      <c r="S451" s="71">
        <v>310906.64963800501</v>
      </c>
      <c r="T451" s="71">
        <v>37348460.702854902</v>
      </c>
      <c r="V451" s="70">
        <v>449</v>
      </c>
      <c r="W451" s="70" t="s">
        <v>527</v>
      </c>
      <c r="X451" s="71">
        <v>0</v>
      </c>
      <c r="Y451" s="71">
        <v>1529292.7506178501</v>
      </c>
      <c r="Z451" s="71">
        <v>106084.06684314</v>
      </c>
      <c r="AA451" s="71">
        <v>1635376.81746099</v>
      </c>
      <c r="AC451" s="70">
        <v>449</v>
      </c>
      <c r="AD451" s="70" t="s">
        <v>527</v>
      </c>
      <c r="AE451" s="71">
        <v>1350492.85025369</v>
      </c>
      <c r="AF451" s="71">
        <v>236868.94296699201</v>
      </c>
      <c r="AG451" s="71">
        <v>56740.135129226699</v>
      </c>
      <c r="AH451" s="71">
        <v>1644101.9283499101</v>
      </c>
      <c r="AJ451" s="70">
        <v>449</v>
      </c>
      <c r="AK451" s="70" t="s">
        <v>527</v>
      </c>
      <c r="AL451" s="71">
        <v>0</v>
      </c>
      <c r="AM451" s="71">
        <v>14726.4219224564</v>
      </c>
      <c r="AN451" s="71">
        <v>1016.8248679261</v>
      </c>
      <c r="AO451" s="71">
        <v>15743.2467903825</v>
      </c>
      <c r="AQ451" s="70">
        <v>449</v>
      </c>
      <c r="AR451" s="70" t="s">
        <v>527</v>
      </c>
      <c r="AS451" s="71">
        <v>0</v>
      </c>
      <c r="AT451" s="71">
        <v>2989.5372449452402</v>
      </c>
      <c r="AU451" s="71">
        <v>1661.74452466149</v>
      </c>
      <c r="AV451" s="71">
        <v>4651.2817696067304</v>
      </c>
      <c r="AX451" s="70">
        <v>449</v>
      </c>
      <c r="AY451" s="70" t="s">
        <v>527</v>
      </c>
      <c r="AZ451" s="71">
        <v>0</v>
      </c>
      <c r="BA451" s="71">
        <v>14726.4219224564</v>
      </c>
      <c r="BB451" s="71">
        <v>1016.8248679261</v>
      </c>
      <c r="BC451" s="71">
        <v>15743.2467903825</v>
      </c>
      <c r="BE451" s="70">
        <v>449</v>
      </c>
      <c r="BF451" s="70" t="s">
        <v>527</v>
      </c>
      <c r="BG451" s="71">
        <v>0</v>
      </c>
      <c r="BH451" s="71">
        <v>2989.5372449452402</v>
      </c>
      <c r="BI451" s="71">
        <v>1661.74452466149</v>
      </c>
      <c r="BJ451" s="71">
        <v>4651.2817696067304</v>
      </c>
      <c r="BL451" s="70">
        <v>449</v>
      </c>
      <c r="BM451" s="70" t="s">
        <v>527</v>
      </c>
      <c r="BN451" s="71">
        <v>0</v>
      </c>
      <c r="BO451" s="71">
        <v>29987.709764200001</v>
      </c>
      <c r="BP451" s="71">
        <v>2070.5809721430701</v>
      </c>
      <c r="BQ451" s="71">
        <v>32058.290736342999</v>
      </c>
      <c r="BS451" s="70">
        <v>449</v>
      </c>
      <c r="BT451" s="70" t="s">
        <v>527</v>
      </c>
      <c r="BU451" s="71">
        <v>0</v>
      </c>
      <c r="BV451" s="71">
        <v>4245.3521234543296</v>
      </c>
      <c r="BW451" s="71">
        <v>2689.0196870137202</v>
      </c>
      <c r="BX451" s="71">
        <v>6934.3718104680502</v>
      </c>
      <c r="BZ451" s="70">
        <v>449</v>
      </c>
      <c r="CA451" s="70" t="s">
        <v>527</v>
      </c>
      <c r="CB451" s="71">
        <v>0</v>
      </c>
      <c r="CC451" s="71">
        <v>57376.669110354</v>
      </c>
      <c r="CD451" s="71">
        <v>4140.7988794421299</v>
      </c>
      <c r="CE451" s="71">
        <v>61517.467989796198</v>
      </c>
      <c r="CG451" s="70">
        <v>449</v>
      </c>
      <c r="CH451" s="70" t="s">
        <v>527</v>
      </c>
      <c r="CI451" s="71">
        <v>0</v>
      </c>
      <c r="CJ451" s="71">
        <v>10038.1456986293</v>
      </c>
      <c r="CK451" s="71">
        <v>8528.8268241399801</v>
      </c>
      <c r="CL451" s="71">
        <v>18566.9725227692</v>
      </c>
      <c r="CN451" s="70">
        <v>449</v>
      </c>
      <c r="CO451" s="70" t="s">
        <v>527</v>
      </c>
      <c r="CP451" s="71">
        <v>0</v>
      </c>
      <c r="CQ451" s="71">
        <v>12421.455328420599</v>
      </c>
      <c r="CR451" s="71">
        <v>857.67233481956305</v>
      </c>
      <c r="CS451" s="71">
        <v>13279.1276632402</v>
      </c>
      <c r="CU451" s="70">
        <v>449</v>
      </c>
      <c r="CV451" s="70" t="s">
        <v>527</v>
      </c>
      <c r="CW451" s="71">
        <v>0</v>
      </c>
      <c r="CX451" s="71">
        <v>2416.60873947557</v>
      </c>
      <c r="CY451" s="71">
        <v>1423.8945131677699</v>
      </c>
      <c r="CZ451" s="71">
        <v>3840.5032526433401</v>
      </c>
      <c r="DB451" s="70">
        <v>449</v>
      </c>
      <c r="DC451" s="70" t="s">
        <v>527</v>
      </c>
      <c r="DD451" s="71">
        <v>0</v>
      </c>
      <c r="DE451" s="71">
        <v>53845.140729170002</v>
      </c>
      <c r="DF451" s="71">
        <v>3920.9807630462401</v>
      </c>
      <c r="DG451" s="71">
        <v>57766.121492216203</v>
      </c>
      <c r="DI451" s="70">
        <v>449</v>
      </c>
      <c r="DJ451" s="70" t="s">
        <v>527</v>
      </c>
      <c r="DK451" s="71">
        <v>0</v>
      </c>
      <c r="DL451" s="71">
        <v>9162.5425384144401</v>
      </c>
      <c r="DM451" s="71">
        <v>5196.2290210329702</v>
      </c>
      <c r="DN451" s="71">
        <v>14358.771559447399</v>
      </c>
      <c r="DP451" s="70">
        <v>449</v>
      </c>
      <c r="DQ451" s="70" t="s">
        <v>527</v>
      </c>
      <c r="DR451" s="71">
        <v>0</v>
      </c>
      <c r="DS451" s="71">
        <v>33847.847148125402</v>
      </c>
      <c r="DT451" s="71">
        <v>2337.11439799862</v>
      </c>
      <c r="DU451" s="71">
        <v>36184.961546124003</v>
      </c>
      <c r="DW451" s="70">
        <v>449</v>
      </c>
      <c r="DX451" s="70" t="s">
        <v>527</v>
      </c>
      <c r="DY451" s="71">
        <v>476644.53538365598</v>
      </c>
      <c r="DZ451" s="71">
        <v>41573.521555658597</v>
      </c>
      <c r="EA451" s="71">
        <v>4077.6043130235898</v>
      </c>
      <c r="EB451" s="71">
        <v>522295.66125233797</v>
      </c>
    </row>
    <row r="452" spans="1:132" x14ac:dyDescent="0.35">
      <c r="A452" s="70">
        <v>450</v>
      </c>
      <c r="B452" s="70" t="s">
        <v>528</v>
      </c>
      <c r="C452" s="71">
        <v>0</v>
      </c>
      <c r="D452" s="71">
        <v>693.51752171734995</v>
      </c>
      <c r="E452" s="71">
        <v>442.55860411842701</v>
      </c>
      <c r="F452" s="71">
        <v>1136.07612583578</v>
      </c>
      <c r="H452" s="70">
        <v>450</v>
      </c>
      <c r="I452" s="70" t="s">
        <v>528</v>
      </c>
      <c r="J452" s="75">
        <v>0</v>
      </c>
      <c r="K452" s="71">
        <v>12465.649991676901</v>
      </c>
      <c r="L452" s="71">
        <v>7939.7611420214198</v>
      </c>
      <c r="M452" s="71">
        <v>20405.411133698301</v>
      </c>
      <c r="O452" s="70">
        <v>450</v>
      </c>
      <c r="P452" s="70" t="s">
        <v>528</v>
      </c>
      <c r="Q452" s="75">
        <v>56983.025961096602</v>
      </c>
      <c r="R452" s="71">
        <v>83369.027855830005</v>
      </c>
      <c r="S452" s="71">
        <v>14763.436220925199</v>
      </c>
      <c r="T452" s="71">
        <v>155115.490037852</v>
      </c>
      <c r="V452" s="70">
        <v>450</v>
      </c>
      <c r="W452" s="70" t="s">
        <v>528</v>
      </c>
      <c r="X452" s="71">
        <v>0</v>
      </c>
      <c r="Y452" s="71">
        <v>11523.6859438765</v>
      </c>
      <c r="Z452" s="71">
        <v>5072.4272693939502</v>
      </c>
      <c r="AA452" s="71">
        <v>16596.113213270401</v>
      </c>
      <c r="AC452" s="70">
        <v>450</v>
      </c>
      <c r="AD452" s="70" t="s">
        <v>528</v>
      </c>
      <c r="AE452" s="71">
        <v>0</v>
      </c>
      <c r="AF452" s="71">
        <v>7612.28911280803</v>
      </c>
      <c r="AG452" s="71">
        <v>2691.4172011630299</v>
      </c>
      <c r="AH452" s="71">
        <v>10303.706313971101</v>
      </c>
      <c r="AJ452" s="70">
        <v>450</v>
      </c>
      <c r="AK452" s="70" t="s">
        <v>528</v>
      </c>
      <c r="AL452" s="71">
        <v>0</v>
      </c>
      <c r="AM452" s="71">
        <v>74.508247542908705</v>
      </c>
      <c r="AN452" s="71">
        <v>48.459254052151202</v>
      </c>
      <c r="AO452" s="71">
        <v>122.96750159506</v>
      </c>
      <c r="AQ452" s="70">
        <v>450</v>
      </c>
      <c r="AR452" s="70" t="s">
        <v>528</v>
      </c>
      <c r="AS452" s="71">
        <v>0</v>
      </c>
      <c r="AT452" s="71">
        <v>294.65184617091899</v>
      </c>
      <c r="AU452" s="71">
        <v>79.196873008225495</v>
      </c>
      <c r="AV452" s="71">
        <v>373.84871917914501</v>
      </c>
      <c r="AX452" s="70">
        <v>450</v>
      </c>
      <c r="AY452" s="70" t="s">
        <v>528</v>
      </c>
      <c r="AZ452" s="71">
        <v>0</v>
      </c>
      <c r="BA452" s="71">
        <v>74.508247542908705</v>
      </c>
      <c r="BB452" s="71">
        <v>48.459254052151202</v>
      </c>
      <c r="BC452" s="71">
        <v>122.96750159506</v>
      </c>
      <c r="BE452" s="70">
        <v>450</v>
      </c>
      <c r="BF452" s="70" t="s">
        <v>528</v>
      </c>
      <c r="BG452" s="71">
        <v>0</v>
      </c>
      <c r="BH452" s="71">
        <v>294.65184617091899</v>
      </c>
      <c r="BI452" s="71">
        <v>79.196873008225495</v>
      </c>
      <c r="BJ452" s="71">
        <v>373.84871917914501</v>
      </c>
      <c r="BL452" s="70">
        <v>450</v>
      </c>
      <c r="BM452" s="70" t="s">
        <v>528</v>
      </c>
      <c r="BN452" s="71">
        <v>0</v>
      </c>
      <c r="BO452" s="71">
        <v>151.722646147246</v>
      </c>
      <c r="BP452" s="71">
        <v>98.678555697876206</v>
      </c>
      <c r="BQ452" s="71">
        <v>250.40120184512301</v>
      </c>
      <c r="BS452" s="70">
        <v>450</v>
      </c>
      <c r="BT452" s="70" t="s">
        <v>528</v>
      </c>
      <c r="BU452" s="71">
        <v>0</v>
      </c>
      <c r="BV452" s="71">
        <v>384.81330908084698</v>
      </c>
      <c r="BW452" s="71">
        <v>127.946319974354</v>
      </c>
      <c r="BX452" s="71">
        <v>512.759629055201</v>
      </c>
      <c r="BZ452" s="70">
        <v>450</v>
      </c>
      <c r="CA452" s="70" t="s">
        <v>528</v>
      </c>
      <c r="CB452" s="71">
        <v>0</v>
      </c>
      <c r="CC452" s="71">
        <v>313.150402622542</v>
      </c>
      <c r="CD452" s="71">
        <v>197.77968410632499</v>
      </c>
      <c r="CE452" s="71">
        <v>510.930086728866</v>
      </c>
      <c r="CG452" s="70">
        <v>450</v>
      </c>
      <c r="CH452" s="70" t="s">
        <v>528</v>
      </c>
      <c r="CI452" s="71">
        <v>0</v>
      </c>
      <c r="CJ452" s="71">
        <v>955.95031779301303</v>
      </c>
      <c r="CK452" s="71">
        <v>404.62283282321698</v>
      </c>
      <c r="CL452" s="71">
        <v>1360.5731506162299</v>
      </c>
      <c r="CN452" s="70">
        <v>450</v>
      </c>
      <c r="CO452" s="70" t="s">
        <v>528</v>
      </c>
      <c r="CP452" s="71">
        <v>0</v>
      </c>
      <c r="CQ452" s="71">
        <v>62.846282235187203</v>
      </c>
      <c r="CR452" s="71">
        <v>40.874454271847803</v>
      </c>
      <c r="CS452" s="71">
        <v>103.720736507035</v>
      </c>
      <c r="CU452" s="70">
        <v>450</v>
      </c>
      <c r="CV452" s="70" t="s">
        <v>528</v>
      </c>
      <c r="CW452" s="71">
        <v>0</v>
      </c>
      <c r="CX452" s="71">
        <v>241.38861317969699</v>
      </c>
      <c r="CY452" s="71">
        <v>67.832162320135694</v>
      </c>
      <c r="CZ452" s="71">
        <v>309.22077549983197</v>
      </c>
      <c r="DB452" s="70">
        <v>450</v>
      </c>
      <c r="DC452" s="70" t="s">
        <v>528</v>
      </c>
      <c r="DD452" s="71">
        <v>0</v>
      </c>
      <c r="DE452" s="71">
        <v>254.66740650133301</v>
      </c>
      <c r="DF452" s="71">
        <v>187.880726419556</v>
      </c>
      <c r="DG452" s="71">
        <v>442.54813292088897</v>
      </c>
      <c r="DI452" s="70">
        <v>450</v>
      </c>
      <c r="DJ452" s="70" t="s">
        <v>528</v>
      </c>
      <c r="DK452" s="71">
        <v>0</v>
      </c>
      <c r="DL452" s="71">
        <v>907.30659271705099</v>
      </c>
      <c r="DM452" s="71">
        <v>247.65867527260301</v>
      </c>
      <c r="DN452" s="71">
        <v>1154.9652679896501</v>
      </c>
      <c r="DP452" s="70">
        <v>450</v>
      </c>
      <c r="DQ452" s="70" t="s">
        <v>528</v>
      </c>
      <c r="DR452" s="71">
        <v>0</v>
      </c>
      <c r="DS452" s="71">
        <v>171.25298917731899</v>
      </c>
      <c r="DT452" s="71">
        <v>111.380852233235</v>
      </c>
      <c r="DU452" s="71">
        <v>282.633841410554</v>
      </c>
      <c r="DW452" s="70">
        <v>450</v>
      </c>
      <c r="DX452" s="70" t="s">
        <v>528</v>
      </c>
      <c r="DY452" s="71">
        <v>0</v>
      </c>
      <c r="DZ452" s="71">
        <v>1314.61152281509</v>
      </c>
      <c r="EA452" s="71">
        <v>194.09789701902</v>
      </c>
      <c r="EB452" s="71">
        <v>1508.7094198341099</v>
      </c>
    </row>
    <row r="453" spans="1:132" x14ac:dyDescent="0.35">
      <c r="A453" s="70">
        <v>451</v>
      </c>
      <c r="B453" s="70" t="s">
        <v>529</v>
      </c>
      <c r="C453" s="71">
        <v>0</v>
      </c>
      <c r="D453" s="71">
        <v>412.13835162870998</v>
      </c>
      <c r="E453" s="71">
        <v>144.95282608027799</v>
      </c>
      <c r="F453" s="71">
        <v>557.09117770898797</v>
      </c>
      <c r="H453" s="70">
        <v>451</v>
      </c>
      <c r="I453" s="70" t="s">
        <v>529</v>
      </c>
      <c r="J453" s="75">
        <v>0</v>
      </c>
      <c r="K453" s="71">
        <v>3864.55013563895</v>
      </c>
      <c r="L453" s="71">
        <v>2608.1938638073102</v>
      </c>
      <c r="M453" s="71">
        <v>6472.7439994462602</v>
      </c>
      <c r="O453" s="70">
        <v>451</v>
      </c>
      <c r="P453" s="70" t="s">
        <v>529</v>
      </c>
      <c r="Q453" s="75">
        <v>493875.98269886</v>
      </c>
      <c r="R453" s="71">
        <v>43068.884706819299</v>
      </c>
      <c r="S453" s="71">
        <v>4881.8520692399597</v>
      </c>
      <c r="T453" s="71">
        <v>541826.71947491902</v>
      </c>
      <c r="V453" s="70">
        <v>451</v>
      </c>
      <c r="W453" s="70" t="s">
        <v>529</v>
      </c>
      <c r="X453" s="71">
        <v>0</v>
      </c>
      <c r="Y453" s="71">
        <v>2791.5146470639302</v>
      </c>
      <c r="Z453" s="71">
        <v>1662.63602745208</v>
      </c>
      <c r="AA453" s="71">
        <v>4454.1506745160104</v>
      </c>
      <c r="AC453" s="70">
        <v>451</v>
      </c>
      <c r="AD453" s="70" t="s">
        <v>529</v>
      </c>
      <c r="AE453" s="71">
        <v>82312.663783143405</v>
      </c>
      <c r="AF453" s="71">
        <v>4551.0242263640102</v>
      </c>
      <c r="AG453" s="71">
        <v>891.18864990418399</v>
      </c>
      <c r="AH453" s="71">
        <v>87754.876659411602</v>
      </c>
      <c r="AJ453" s="70">
        <v>451</v>
      </c>
      <c r="AK453" s="70" t="s">
        <v>529</v>
      </c>
      <c r="AL453" s="71">
        <v>0</v>
      </c>
      <c r="AM453" s="71">
        <v>20.5085759537108</v>
      </c>
      <c r="AN453" s="71">
        <v>15.950684797604501</v>
      </c>
      <c r="AO453" s="71">
        <v>36.459260751315298</v>
      </c>
      <c r="AQ453" s="70">
        <v>451</v>
      </c>
      <c r="AR453" s="70" t="s">
        <v>529</v>
      </c>
      <c r="AS453" s="71">
        <v>0</v>
      </c>
      <c r="AT453" s="71">
        <v>108.665647885691</v>
      </c>
      <c r="AU453" s="71">
        <v>26.067169848294899</v>
      </c>
      <c r="AV453" s="71">
        <v>134.732817733986</v>
      </c>
      <c r="AX453" s="70">
        <v>451</v>
      </c>
      <c r="AY453" s="70" t="s">
        <v>529</v>
      </c>
      <c r="AZ453" s="71">
        <v>0</v>
      </c>
      <c r="BA453" s="71">
        <v>20.5085759537108</v>
      </c>
      <c r="BB453" s="71">
        <v>15.950684797604501</v>
      </c>
      <c r="BC453" s="71">
        <v>36.459260751315298</v>
      </c>
      <c r="BE453" s="70">
        <v>451</v>
      </c>
      <c r="BF453" s="70" t="s">
        <v>529</v>
      </c>
      <c r="BG453" s="71">
        <v>0</v>
      </c>
      <c r="BH453" s="71">
        <v>108.665647885691</v>
      </c>
      <c r="BI453" s="71">
        <v>26.067169848294899</v>
      </c>
      <c r="BJ453" s="71">
        <v>134.732817733986</v>
      </c>
      <c r="BL453" s="70">
        <v>451</v>
      </c>
      <c r="BM453" s="70" t="s">
        <v>529</v>
      </c>
      <c r="BN453" s="71">
        <v>0</v>
      </c>
      <c r="BO453" s="71">
        <v>41.762026554400499</v>
      </c>
      <c r="BP453" s="71">
        <v>32.480700931256102</v>
      </c>
      <c r="BQ453" s="71">
        <v>74.242727485656502</v>
      </c>
      <c r="BS453" s="70">
        <v>451</v>
      </c>
      <c r="BT453" s="70" t="s">
        <v>529</v>
      </c>
      <c r="BU453" s="71">
        <v>0</v>
      </c>
      <c r="BV453" s="71">
        <v>161.54302039761501</v>
      </c>
      <c r="BW453" s="71">
        <v>42.200155233924498</v>
      </c>
      <c r="BX453" s="71">
        <v>203.743175631539</v>
      </c>
      <c r="BZ453" s="70">
        <v>451</v>
      </c>
      <c r="CA453" s="70" t="s">
        <v>529</v>
      </c>
      <c r="CB453" s="71">
        <v>0</v>
      </c>
      <c r="CC453" s="71">
        <v>101.410213788427</v>
      </c>
      <c r="CD453" s="71">
        <v>64.916829560970697</v>
      </c>
      <c r="CE453" s="71">
        <v>166.327043349397</v>
      </c>
      <c r="CG453" s="70">
        <v>451</v>
      </c>
      <c r="CH453" s="70" t="s">
        <v>529</v>
      </c>
      <c r="CI453" s="71">
        <v>0</v>
      </c>
      <c r="CJ453" s="71">
        <v>361.68814215754702</v>
      </c>
      <c r="CK453" s="71">
        <v>133.95217684362399</v>
      </c>
      <c r="CL453" s="71">
        <v>495.64031900117101</v>
      </c>
      <c r="CN453" s="70">
        <v>451</v>
      </c>
      <c r="CO453" s="70" t="s">
        <v>529</v>
      </c>
      <c r="CP453" s="71">
        <v>0</v>
      </c>
      <c r="CQ453" s="71">
        <v>17.2985917013606</v>
      </c>
      <c r="CR453" s="71">
        <v>13.454097656201901</v>
      </c>
      <c r="CS453" s="71">
        <v>30.752689357562598</v>
      </c>
      <c r="CU453" s="70">
        <v>451</v>
      </c>
      <c r="CV453" s="70" t="s">
        <v>529</v>
      </c>
      <c r="CW453" s="71">
        <v>0</v>
      </c>
      <c r="CX453" s="71">
        <v>88.728123530057303</v>
      </c>
      <c r="CY453" s="71">
        <v>22.338672184002199</v>
      </c>
      <c r="CZ453" s="71">
        <v>111.06679571406001</v>
      </c>
      <c r="DB453" s="70">
        <v>451</v>
      </c>
      <c r="DC453" s="70" t="s">
        <v>529</v>
      </c>
      <c r="DD453" s="71">
        <v>0</v>
      </c>
      <c r="DE453" s="71">
        <v>100.11953074035399</v>
      </c>
      <c r="DF453" s="71">
        <v>61.417599437231502</v>
      </c>
      <c r="DG453" s="71">
        <v>161.537130177585</v>
      </c>
      <c r="DI453" s="70">
        <v>451</v>
      </c>
      <c r="DJ453" s="70" t="s">
        <v>529</v>
      </c>
      <c r="DK453" s="71">
        <v>0</v>
      </c>
      <c r="DL453" s="71">
        <v>333.03828401626998</v>
      </c>
      <c r="DM453" s="71">
        <v>81.510234093008805</v>
      </c>
      <c r="DN453" s="71">
        <v>414.54851810927897</v>
      </c>
      <c r="DP453" s="70">
        <v>451</v>
      </c>
      <c r="DQ453" s="70" t="s">
        <v>529</v>
      </c>
      <c r="DR453" s="71">
        <v>0</v>
      </c>
      <c r="DS453" s="71">
        <v>47.137800869902897</v>
      </c>
      <c r="DT453" s="71">
        <v>36.661746062969499</v>
      </c>
      <c r="DU453" s="71">
        <v>83.799546932872403</v>
      </c>
      <c r="DW453" s="70">
        <v>451</v>
      </c>
      <c r="DX453" s="70" t="s">
        <v>529</v>
      </c>
      <c r="DY453" s="71">
        <v>0</v>
      </c>
      <c r="DZ453" s="71">
        <v>357.76937330624202</v>
      </c>
      <c r="EA453" s="71">
        <v>63.984736033314</v>
      </c>
      <c r="EB453" s="71">
        <v>421.75410933955601</v>
      </c>
    </row>
    <row r="454" spans="1:132" x14ac:dyDescent="0.35">
      <c r="A454" s="70">
        <v>452</v>
      </c>
      <c r="B454" s="70" t="s">
        <v>530</v>
      </c>
      <c r="C454" s="71">
        <v>0</v>
      </c>
      <c r="D454" s="71">
        <v>7276.27233645053</v>
      </c>
      <c r="E454" s="71">
        <v>2623.24172935666</v>
      </c>
      <c r="F454" s="71">
        <v>9899.5140658071905</v>
      </c>
      <c r="H454" s="70">
        <v>452</v>
      </c>
      <c r="I454" s="70" t="s">
        <v>530</v>
      </c>
      <c r="J454" s="75">
        <v>0</v>
      </c>
      <c r="K454" s="71">
        <v>69756.846774587902</v>
      </c>
      <c r="L454" s="71">
        <v>47199.648818700603</v>
      </c>
      <c r="M454" s="71">
        <v>116956.495593289</v>
      </c>
      <c r="O454" s="70">
        <v>452</v>
      </c>
      <c r="P454" s="70" t="s">
        <v>530</v>
      </c>
      <c r="Q454" s="75">
        <v>488919.86226021801</v>
      </c>
      <c r="R454" s="71">
        <v>765684.53191515605</v>
      </c>
      <c r="S454" s="71">
        <v>88339.530665035898</v>
      </c>
      <c r="T454" s="71">
        <v>1342943.92484041</v>
      </c>
      <c r="V454" s="70">
        <v>452</v>
      </c>
      <c r="W454" s="70" t="s">
        <v>530</v>
      </c>
      <c r="X454" s="71">
        <v>0</v>
      </c>
      <c r="Y454" s="71">
        <v>51020.427768448302</v>
      </c>
      <c r="Z454" s="71">
        <v>30088.848235409299</v>
      </c>
      <c r="AA454" s="71">
        <v>81109.276003857594</v>
      </c>
      <c r="AC454" s="70">
        <v>452</v>
      </c>
      <c r="AD454" s="70" t="s">
        <v>530</v>
      </c>
      <c r="AE454" s="71">
        <v>0</v>
      </c>
      <c r="AF454" s="71">
        <v>80356.571897976202</v>
      </c>
      <c r="AG454" s="71">
        <v>16126.282863287301</v>
      </c>
      <c r="AH454" s="71">
        <v>96482.854761263501</v>
      </c>
      <c r="AJ454" s="70">
        <v>452</v>
      </c>
      <c r="AK454" s="70" t="s">
        <v>530</v>
      </c>
      <c r="AL454" s="71">
        <v>0</v>
      </c>
      <c r="AM454" s="71">
        <v>367.94997188044198</v>
      </c>
      <c r="AN454" s="71">
        <v>288.64868097967002</v>
      </c>
      <c r="AO454" s="71">
        <v>656.598652860112</v>
      </c>
      <c r="AQ454" s="70">
        <v>452</v>
      </c>
      <c r="AR454" s="70" t="s">
        <v>530</v>
      </c>
      <c r="AS454" s="71">
        <v>0</v>
      </c>
      <c r="AT454" s="71">
        <v>1817.0631945959899</v>
      </c>
      <c r="AU454" s="71">
        <v>471.72000311235598</v>
      </c>
      <c r="AV454" s="71">
        <v>2288.7831977083401</v>
      </c>
      <c r="AX454" s="70">
        <v>452</v>
      </c>
      <c r="AY454" s="70" t="s">
        <v>530</v>
      </c>
      <c r="AZ454" s="71">
        <v>0</v>
      </c>
      <c r="BA454" s="71">
        <v>367.94997188044198</v>
      </c>
      <c r="BB454" s="71">
        <v>288.64868097967002</v>
      </c>
      <c r="BC454" s="71">
        <v>656.598652860112</v>
      </c>
      <c r="BE454" s="70">
        <v>452</v>
      </c>
      <c r="BF454" s="70" t="s">
        <v>530</v>
      </c>
      <c r="BG454" s="71">
        <v>0</v>
      </c>
      <c r="BH454" s="71">
        <v>1817.0631945959899</v>
      </c>
      <c r="BI454" s="71">
        <v>471.72000311235598</v>
      </c>
      <c r="BJ454" s="71">
        <v>2288.7831977083401</v>
      </c>
      <c r="BL454" s="70">
        <v>452</v>
      </c>
      <c r="BM454" s="70" t="s">
        <v>530</v>
      </c>
      <c r="BN454" s="71">
        <v>0</v>
      </c>
      <c r="BO454" s="71">
        <v>749.263943583637</v>
      </c>
      <c r="BP454" s="71">
        <v>587.78112664543596</v>
      </c>
      <c r="BQ454" s="71">
        <v>1337.04507022907</v>
      </c>
      <c r="BS454" s="70">
        <v>452</v>
      </c>
      <c r="BT454" s="70" t="s">
        <v>530</v>
      </c>
      <c r="BU454" s="71">
        <v>0</v>
      </c>
      <c r="BV454" s="71">
        <v>2751.9146120658802</v>
      </c>
      <c r="BW454" s="71">
        <v>763.65205074054995</v>
      </c>
      <c r="BX454" s="71">
        <v>3515.56666280643</v>
      </c>
      <c r="BZ454" s="70">
        <v>452</v>
      </c>
      <c r="CA454" s="70" t="s">
        <v>530</v>
      </c>
      <c r="CB454" s="71">
        <v>0</v>
      </c>
      <c r="CC454" s="71">
        <v>1834.2410408651799</v>
      </c>
      <c r="CD454" s="71">
        <v>1174.78868101542</v>
      </c>
      <c r="CE454" s="71">
        <v>3009.0297218806099</v>
      </c>
      <c r="CG454" s="70">
        <v>452</v>
      </c>
      <c r="CH454" s="70" t="s">
        <v>530</v>
      </c>
      <c r="CI454" s="71">
        <v>0</v>
      </c>
      <c r="CJ454" s="71">
        <v>6601.3735900371603</v>
      </c>
      <c r="CK454" s="71">
        <v>2423.9032652211299</v>
      </c>
      <c r="CL454" s="71">
        <v>9025.2768552582893</v>
      </c>
      <c r="CN454" s="70">
        <v>452</v>
      </c>
      <c r="CO454" s="70" t="s">
        <v>530</v>
      </c>
      <c r="CP454" s="71">
        <v>0</v>
      </c>
      <c r="CQ454" s="71">
        <v>310.35876622799901</v>
      </c>
      <c r="CR454" s="71">
        <v>243.46964356148499</v>
      </c>
      <c r="CS454" s="71">
        <v>553.828409789484</v>
      </c>
      <c r="CU454" s="70">
        <v>452</v>
      </c>
      <c r="CV454" s="70" t="s">
        <v>530</v>
      </c>
      <c r="CW454" s="71">
        <v>0</v>
      </c>
      <c r="CX454" s="71">
        <v>1486.11742941493</v>
      </c>
      <c r="CY454" s="71">
        <v>404.24571330677901</v>
      </c>
      <c r="CZ454" s="71">
        <v>1890.3631427217099</v>
      </c>
      <c r="DB454" s="70">
        <v>452</v>
      </c>
      <c r="DC454" s="70" t="s">
        <v>530</v>
      </c>
      <c r="DD454" s="71">
        <v>0</v>
      </c>
      <c r="DE454" s="71">
        <v>1742.82757887924</v>
      </c>
      <c r="DF454" s="71">
        <v>1111.50881244215</v>
      </c>
      <c r="DG454" s="71">
        <v>2854.3363913213898</v>
      </c>
      <c r="DI454" s="70">
        <v>452</v>
      </c>
      <c r="DJ454" s="70" t="s">
        <v>530</v>
      </c>
      <c r="DK454" s="71">
        <v>0</v>
      </c>
      <c r="DL454" s="71">
        <v>5569.9614003266197</v>
      </c>
      <c r="DM454" s="71">
        <v>1475.03668706229</v>
      </c>
      <c r="DN454" s="71">
        <v>7044.9980873889099</v>
      </c>
      <c r="DP454" s="70">
        <v>452</v>
      </c>
      <c r="DQ454" s="70" t="s">
        <v>530</v>
      </c>
      <c r="DR454" s="71">
        <v>0</v>
      </c>
      <c r="DS454" s="71">
        <v>845.71218127157999</v>
      </c>
      <c r="DT454" s="71">
        <v>663.44265326320203</v>
      </c>
      <c r="DU454" s="71">
        <v>1509.1548345347801</v>
      </c>
      <c r="DW454" s="70">
        <v>452</v>
      </c>
      <c r="DX454" s="70" t="s">
        <v>530</v>
      </c>
      <c r="DY454" s="71">
        <v>0</v>
      </c>
      <c r="DZ454" s="71">
        <v>6684.4566463737701</v>
      </c>
      <c r="EA454" s="71">
        <v>1157.8709139847999</v>
      </c>
      <c r="EB454" s="71">
        <v>7842.3275603585698</v>
      </c>
    </row>
    <row r="455" spans="1:132" x14ac:dyDescent="0.35">
      <c r="A455" s="70">
        <v>453</v>
      </c>
      <c r="B455" s="70" t="s">
        <v>531</v>
      </c>
      <c r="C455" s="71">
        <v>0</v>
      </c>
      <c r="D455" s="71">
        <v>9451.9855079546396</v>
      </c>
      <c r="E455" s="71">
        <v>2292.6821868444499</v>
      </c>
      <c r="F455" s="71">
        <v>11744.6676947991</v>
      </c>
      <c r="H455" s="70">
        <v>453</v>
      </c>
      <c r="I455" s="70" t="s">
        <v>531</v>
      </c>
      <c r="J455" s="75">
        <v>0</v>
      </c>
      <c r="K455" s="71">
        <v>89374.163601216802</v>
      </c>
      <c r="L455" s="71">
        <v>41247.9927900287</v>
      </c>
      <c r="M455" s="71">
        <v>130622.156391246</v>
      </c>
      <c r="O455" s="70">
        <v>453</v>
      </c>
      <c r="P455" s="70" t="s">
        <v>531</v>
      </c>
      <c r="Q455" s="75">
        <v>300092.30185590597</v>
      </c>
      <c r="R455" s="71">
        <v>685621.51144650101</v>
      </c>
      <c r="S455" s="71">
        <v>77183.851343118804</v>
      </c>
      <c r="T455" s="71">
        <v>1062897.6646455301</v>
      </c>
      <c r="V455" s="70">
        <v>453</v>
      </c>
      <c r="W455" s="70" t="s">
        <v>531</v>
      </c>
      <c r="X455" s="71">
        <v>0</v>
      </c>
      <c r="Y455" s="71">
        <v>65823.968143717502</v>
      </c>
      <c r="Z455" s="71">
        <v>26296.655602639199</v>
      </c>
      <c r="AA455" s="71">
        <v>92120.623746356796</v>
      </c>
      <c r="AC455" s="70">
        <v>453</v>
      </c>
      <c r="AD455" s="70" t="s">
        <v>531</v>
      </c>
      <c r="AE455" s="71">
        <v>0</v>
      </c>
      <c r="AF455" s="71">
        <v>68739.038570047895</v>
      </c>
      <c r="AG455" s="71">
        <v>14089.2074945114</v>
      </c>
      <c r="AH455" s="71">
        <v>82828.246064559295</v>
      </c>
      <c r="AJ455" s="70">
        <v>453</v>
      </c>
      <c r="AK455" s="70" t="s">
        <v>531</v>
      </c>
      <c r="AL455" s="71">
        <v>0</v>
      </c>
      <c r="AM455" s="71">
        <v>465.36157990956298</v>
      </c>
      <c r="AN455" s="71">
        <v>252.235036589857</v>
      </c>
      <c r="AO455" s="71">
        <v>717.59661649942097</v>
      </c>
      <c r="AQ455" s="70">
        <v>453</v>
      </c>
      <c r="AR455" s="70" t="s">
        <v>531</v>
      </c>
      <c r="AS455" s="71">
        <v>0</v>
      </c>
      <c r="AT455" s="71">
        <v>1530.0628001013499</v>
      </c>
      <c r="AU455" s="71">
        <v>412.21203784718801</v>
      </c>
      <c r="AV455" s="71">
        <v>1942.2748379485399</v>
      </c>
      <c r="AX455" s="70">
        <v>453</v>
      </c>
      <c r="AY455" s="70" t="s">
        <v>531</v>
      </c>
      <c r="AZ455" s="71">
        <v>0</v>
      </c>
      <c r="BA455" s="71">
        <v>465.36157990956298</v>
      </c>
      <c r="BB455" s="71">
        <v>252.235036589857</v>
      </c>
      <c r="BC455" s="71">
        <v>717.59661649942097</v>
      </c>
      <c r="BE455" s="70">
        <v>453</v>
      </c>
      <c r="BF455" s="70" t="s">
        <v>531</v>
      </c>
      <c r="BG455" s="71">
        <v>0</v>
      </c>
      <c r="BH455" s="71">
        <v>1530.0628001013499</v>
      </c>
      <c r="BI455" s="71">
        <v>412.21203784718801</v>
      </c>
      <c r="BJ455" s="71">
        <v>1942.2748379485399</v>
      </c>
      <c r="BL455" s="70">
        <v>453</v>
      </c>
      <c r="BM455" s="70" t="s">
        <v>531</v>
      </c>
      <c r="BN455" s="71">
        <v>0</v>
      </c>
      <c r="BO455" s="71">
        <v>947.62516429447498</v>
      </c>
      <c r="BP455" s="71">
        <v>513.63128867608202</v>
      </c>
      <c r="BQ455" s="71">
        <v>1461.2564529705601</v>
      </c>
      <c r="BS455" s="70">
        <v>453</v>
      </c>
      <c r="BT455" s="70" t="s">
        <v>531</v>
      </c>
      <c r="BU455" s="71">
        <v>0</v>
      </c>
      <c r="BV455" s="71">
        <v>2167.0230440284599</v>
      </c>
      <c r="BW455" s="71">
        <v>667.27177867529804</v>
      </c>
      <c r="BX455" s="71">
        <v>2834.29482270376</v>
      </c>
      <c r="BZ455" s="70">
        <v>453</v>
      </c>
      <c r="CA455" s="70" t="s">
        <v>531</v>
      </c>
      <c r="CB455" s="71">
        <v>0</v>
      </c>
      <c r="CC455" s="71">
        <v>2360.2094603166402</v>
      </c>
      <c r="CD455" s="71">
        <v>1026.68068540074</v>
      </c>
      <c r="CE455" s="71">
        <v>3386.8901457173802</v>
      </c>
      <c r="CG455" s="70">
        <v>453</v>
      </c>
      <c r="CH455" s="70" t="s">
        <v>531</v>
      </c>
      <c r="CI455" s="71">
        <v>0</v>
      </c>
      <c r="CJ455" s="71">
        <v>6420.1595614007401</v>
      </c>
      <c r="CK455" s="71">
        <v>2117.7293247839002</v>
      </c>
      <c r="CL455" s="71">
        <v>8537.8888861846408</v>
      </c>
      <c r="CN455" s="70">
        <v>453</v>
      </c>
      <c r="CO455" s="70" t="s">
        <v>531</v>
      </c>
      <c r="CP455" s="71">
        <v>0</v>
      </c>
      <c r="CQ455" s="71">
        <v>392.52359513041</v>
      </c>
      <c r="CR455" s="71">
        <v>212.75543073268301</v>
      </c>
      <c r="CS455" s="71">
        <v>605.27902586309301</v>
      </c>
      <c r="CU455" s="70">
        <v>453</v>
      </c>
      <c r="CV455" s="70" t="s">
        <v>531</v>
      </c>
      <c r="CW455" s="71">
        <v>0</v>
      </c>
      <c r="CX455" s="71">
        <v>1245.8645496265999</v>
      </c>
      <c r="CY455" s="71">
        <v>353.24348594177599</v>
      </c>
      <c r="CZ455" s="71">
        <v>1599.10803556837</v>
      </c>
      <c r="DB455" s="70">
        <v>453</v>
      </c>
      <c r="DC455" s="70" t="s">
        <v>531</v>
      </c>
      <c r="DD455" s="71">
        <v>0</v>
      </c>
      <c r="DE455" s="71">
        <v>2184.4036433113301</v>
      </c>
      <c r="DF455" s="71">
        <v>971.50713274007001</v>
      </c>
      <c r="DG455" s="71">
        <v>3155.9107760513998</v>
      </c>
      <c r="DI455" s="70">
        <v>453</v>
      </c>
      <c r="DJ455" s="70" t="s">
        <v>531</v>
      </c>
      <c r="DK455" s="71">
        <v>0</v>
      </c>
      <c r="DL455" s="71">
        <v>4688.2920067186797</v>
      </c>
      <c r="DM455" s="71">
        <v>1288.9619071294001</v>
      </c>
      <c r="DN455" s="71">
        <v>5977.2539138480897</v>
      </c>
      <c r="DP455" s="70">
        <v>453</v>
      </c>
      <c r="DQ455" s="70" t="s">
        <v>531</v>
      </c>
      <c r="DR455" s="71">
        <v>0</v>
      </c>
      <c r="DS455" s="71">
        <v>1069.6072480016001</v>
      </c>
      <c r="DT455" s="71">
        <v>579.74795295496995</v>
      </c>
      <c r="DU455" s="71">
        <v>1649.3552009565699</v>
      </c>
      <c r="DW455" s="70">
        <v>453</v>
      </c>
      <c r="DX455" s="70" t="s">
        <v>531</v>
      </c>
      <c r="DY455" s="71">
        <v>0</v>
      </c>
      <c r="DZ455" s="71">
        <v>6495.7595669632601</v>
      </c>
      <c r="EA455" s="71">
        <v>1011.75379208204</v>
      </c>
      <c r="EB455" s="71">
        <v>7507.5133590452997</v>
      </c>
    </row>
    <row r="456" spans="1:132" x14ac:dyDescent="0.35">
      <c r="A456" s="70">
        <v>454</v>
      </c>
      <c r="B456" s="70" t="s">
        <v>532</v>
      </c>
      <c r="C456" s="71">
        <v>0</v>
      </c>
      <c r="D456" s="71">
        <v>15672.205739461</v>
      </c>
      <c r="E456" s="71">
        <v>10447.7209427993</v>
      </c>
      <c r="F456" s="71">
        <v>26119.9266822604</v>
      </c>
      <c r="H456" s="70">
        <v>454</v>
      </c>
      <c r="I456" s="70" t="s">
        <v>532</v>
      </c>
      <c r="J456" s="75">
        <v>0</v>
      </c>
      <c r="K456" s="71">
        <v>238143.849917977</v>
      </c>
      <c r="L456" s="71">
        <v>188107.599954704</v>
      </c>
      <c r="M456" s="71">
        <v>426251.44987268001</v>
      </c>
      <c r="O456" s="70">
        <v>454</v>
      </c>
      <c r="P456" s="70" t="s">
        <v>532</v>
      </c>
      <c r="Q456" s="75">
        <v>0</v>
      </c>
      <c r="R456" s="71">
        <v>3257576.5526902201</v>
      </c>
      <c r="S456" s="71">
        <v>352579.51759585302</v>
      </c>
      <c r="T456" s="71">
        <v>3610156.0702860798</v>
      </c>
      <c r="V456" s="70">
        <v>454</v>
      </c>
      <c r="W456" s="70" t="s">
        <v>532</v>
      </c>
      <c r="X456" s="71">
        <v>0</v>
      </c>
      <c r="Y456" s="71">
        <v>206057.59881874701</v>
      </c>
      <c r="Z456" s="71">
        <v>119856.448068436</v>
      </c>
      <c r="AA456" s="71">
        <v>325914.04688718403</v>
      </c>
      <c r="AC456" s="70">
        <v>454</v>
      </c>
      <c r="AD456" s="70" t="s">
        <v>532</v>
      </c>
      <c r="AE456" s="71">
        <v>50383.123093832197</v>
      </c>
      <c r="AF456" s="71">
        <v>456687.43483707099</v>
      </c>
      <c r="AG456" s="71">
        <v>64382.320091278903</v>
      </c>
      <c r="AH456" s="71">
        <v>571452.87802218203</v>
      </c>
      <c r="AJ456" s="70">
        <v>454</v>
      </c>
      <c r="AK456" s="70" t="s">
        <v>532</v>
      </c>
      <c r="AL456" s="71">
        <v>0</v>
      </c>
      <c r="AM456" s="71">
        <v>1280.1263848487299</v>
      </c>
      <c r="AN456" s="71">
        <v>1150.8809250634399</v>
      </c>
      <c r="AO456" s="71">
        <v>2431.0073099121701</v>
      </c>
      <c r="AQ456" s="70">
        <v>454</v>
      </c>
      <c r="AR456" s="70" t="s">
        <v>532</v>
      </c>
      <c r="AS456" s="71">
        <v>0</v>
      </c>
      <c r="AT456" s="71">
        <v>6145.0320397110299</v>
      </c>
      <c r="AU456" s="71">
        <v>1880.7946739731699</v>
      </c>
      <c r="AV456" s="71">
        <v>8025.8267136841996</v>
      </c>
      <c r="AX456" s="70">
        <v>454</v>
      </c>
      <c r="AY456" s="70" t="s">
        <v>532</v>
      </c>
      <c r="AZ456" s="71">
        <v>0</v>
      </c>
      <c r="BA456" s="71">
        <v>1280.1263848487299</v>
      </c>
      <c r="BB456" s="71">
        <v>1150.8809250634399</v>
      </c>
      <c r="BC456" s="71">
        <v>2431.0073099121701</v>
      </c>
      <c r="BE456" s="70">
        <v>454</v>
      </c>
      <c r="BF456" s="70" t="s">
        <v>532</v>
      </c>
      <c r="BG456" s="71">
        <v>0</v>
      </c>
      <c r="BH456" s="71">
        <v>6145.0320397110299</v>
      </c>
      <c r="BI456" s="71">
        <v>1880.7946739731699</v>
      </c>
      <c r="BJ456" s="71">
        <v>8025.8267136841996</v>
      </c>
      <c r="BL456" s="70">
        <v>454</v>
      </c>
      <c r="BM456" s="70" t="s">
        <v>532</v>
      </c>
      <c r="BN456" s="71">
        <v>0</v>
      </c>
      <c r="BO456" s="71">
        <v>2606.7471577600199</v>
      </c>
      <c r="BP456" s="71">
        <v>2343.5620231231101</v>
      </c>
      <c r="BQ456" s="71">
        <v>4950.3091808831296</v>
      </c>
      <c r="BS456" s="70">
        <v>454</v>
      </c>
      <c r="BT456" s="70" t="s">
        <v>532</v>
      </c>
      <c r="BU456" s="71">
        <v>0</v>
      </c>
      <c r="BV456" s="71">
        <v>9135.8768432438101</v>
      </c>
      <c r="BW456" s="71">
        <v>3046.1556317703798</v>
      </c>
      <c r="BX456" s="71">
        <v>12182.032475014201</v>
      </c>
      <c r="BZ456" s="70">
        <v>454</v>
      </c>
      <c r="CA456" s="70" t="s">
        <v>532</v>
      </c>
      <c r="CB456" s="71">
        <v>0</v>
      </c>
      <c r="CC456" s="71">
        <v>6221.87102303542</v>
      </c>
      <c r="CD456" s="71">
        <v>4681.1004157513598</v>
      </c>
      <c r="CE456" s="71">
        <v>10902.971438786801</v>
      </c>
      <c r="CG456" s="70">
        <v>454</v>
      </c>
      <c r="CH456" s="70" t="s">
        <v>532</v>
      </c>
      <c r="CI456" s="71">
        <v>0</v>
      </c>
      <c r="CJ456" s="71">
        <v>37368.372195894997</v>
      </c>
      <c r="CK456" s="71">
        <v>9676.7156439976206</v>
      </c>
      <c r="CL456" s="71">
        <v>47045.087839892702</v>
      </c>
      <c r="CN456" s="70">
        <v>454</v>
      </c>
      <c r="CO456" s="70" t="s">
        <v>532</v>
      </c>
      <c r="CP456" s="71">
        <v>0</v>
      </c>
      <c r="CQ456" s="71">
        <v>1079.76213012636</v>
      </c>
      <c r="CR456" s="71">
        <v>970.74605591786303</v>
      </c>
      <c r="CS456" s="71">
        <v>2050.5081860442201</v>
      </c>
      <c r="CU456" s="70">
        <v>454</v>
      </c>
      <c r="CV456" s="70" t="s">
        <v>532</v>
      </c>
      <c r="CW456" s="71">
        <v>0</v>
      </c>
      <c r="CX456" s="71">
        <v>5027.9543358784904</v>
      </c>
      <c r="CY456" s="71">
        <v>1611.9620512092799</v>
      </c>
      <c r="CZ456" s="71">
        <v>6639.9163870877801</v>
      </c>
      <c r="DB456" s="70">
        <v>454</v>
      </c>
      <c r="DC456" s="70" t="s">
        <v>532</v>
      </c>
      <c r="DD456" s="71">
        <v>0</v>
      </c>
      <c r="DE456" s="71">
        <v>6365.9346018649403</v>
      </c>
      <c r="DF456" s="71">
        <v>4424.9395503436599</v>
      </c>
      <c r="DG456" s="71">
        <v>10790.8741522086</v>
      </c>
      <c r="DI456" s="70">
        <v>454</v>
      </c>
      <c r="DJ456" s="70" t="s">
        <v>532</v>
      </c>
      <c r="DK456" s="71">
        <v>0</v>
      </c>
      <c r="DL456" s="71">
        <v>18677.7586516667</v>
      </c>
      <c r="DM456" s="71">
        <v>5881.03644246149</v>
      </c>
      <c r="DN456" s="71">
        <v>24558.7950941282</v>
      </c>
      <c r="DP456" s="70">
        <v>454</v>
      </c>
      <c r="DQ456" s="70" t="s">
        <v>532</v>
      </c>
      <c r="DR456" s="71">
        <v>0</v>
      </c>
      <c r="DS456" s="71">
        <v>2942.2980295416201</v>
      </c>
      <c r="DT456" s="71">
        <v>2645.2346566166302</v>
      </c>
      <c r="DU456" s="71">
        <v>5587.5326861582398</v>
      </c>
      <c r="DW456" s="70">
        <v>454</v>
      </c>
      <c r="DX456" s="70" t="s">
        <v>532</v>
      </c>
      <c r="DY456" s="71">
        <v>0</v>
      </c>
      <c r="DZ456" s="71">
        <v>37175.327091391002</v>
      </c>
      <c r="EA456" s="71">
        <v>4618.1246512415</v>
      </c>
      <c r="EB456" s="71">
        <v>41793.451742632496</v>
      </c>
    </row>
    <row r="457" spans="1:132" x14ac:dyDescent="0.35">
      <c r="A457" s="70">
        <v>455</v>
      </c>
      <c r="B457" s="70" t="s">
        <v>533</v>
      </c>
      <c r="C457" s="71">
        <v>0</v>
      </c>
      <c r="D457" s="71">
        <v>4468.4829039599599</v>
      </c>
      <c r="E457" s="71">
        <v>3366.5767641991301</v>
      </c>
      <c r="F457" s="71">
        <v>7835.0596681590896</v>
      </c>
      <c r="H457" s="70">
        <v>455</v>
      </c>
      <c r="I457" s="70" t="s">
        <v>533</v>
      </c>
      <c r="J457" s="75">
        <v>0</v>
      </c>
      <c r="K457" s="71">
        <v>72528.687766904593</v>
      </c>
      <c r="L457" s="71">
        <v>60614.479050186303</v>
      </c>
      <c r="M457" s="71">
        <v>133143.166817091</v>
      </c>
      <c r="O457" s="70">
        <v>455</v>
      </c>
      <c r="P457" s="70" t="s">
        <v>533</v>
      </c>
      <c r="Q457" s="75">
        <v>900660.83713338</v>
      </c>
      <c r="R457" s="71">
        <v>1171784.1273598601</v>
      </c>
      <c r="S457" s="71">
        <v>113614.55518401301</v>
      </c>
      <c r="T457" s="71">
        <v>2186059.51967726</v>
      </c>
      <c r="V457" s="70">
        <v>455</v>
      </c>
      <c r="W457" s="70" t="s">
        <v>533</v>
      </c>
      <c r="X457" s="71">
        <v>0</v>
      </c>
      <c r="Y457" s="71">
        <v>56771.128624819197</v>
      </c>
      <c r="Z457" s="71">
        <v>38621.500854589198</v>
      </c>
      <c r="AA457" s="71">
        <v>95392.629479408395</v>
      </c>
      <c r="AC457" s="70">
        <v>455</v>
      </c>
      <c r="AD457" s="70" t="s">
        <v>533</v>
      </c>
      <c r="AE457" s="71">
        <v>52980.049243139998</v>
      </c>
      <c r="AF457" s="71">
        <v>153302.71228325399</v>
      </c>
      <c r="AG457" s="71">
        <v>20746.5040049975</v>
      </c>
      <c r="AH457" s="71">
        <v>227029.26553139201</v>
      </c>
      <c r="AJ457" s="70">
        <v>455</v>
      </c>
      <c r="AK457" s="70" t="s">
        <v>533</v>
      </c>
      <c r="AL457" s="71">
        <v>0</v>
      </c>
      <c r="AM457" s="71">
        <v>390.45990552416998</v>
      </c>
      <c r="AN457" s="71">
        <v>370.85361508379901</v>
      </c>
      <c r="AO457" s="71">
        <v>761.31352060796905</v>
      </c>
      <c r="AQ457" s="70">
        <v>455</v>
      </c>
      <c r="AR457" s="70" t="s">
        <v>533</v>
      </c>
      <c r="AS457" s="71">
        <v>0</v>
      </c>
      <c r="AT457" s="71">
        <v>1971.40459040271</v>
      </c>
      <c r="AU457" s="71">
        <v>606.05699850056203</v>
      </c>
      <c r="AV457" s="71">
        <v>2577.4615889032698</v>
      </c>
      <c r="AX457" s="70">
        <v>455</v>
      </c>
      <c r="AY457" s="70" t="s">
        <v>533</v>
      </c>
      <c r="AZ457" s="71">
        <v>0</v>
      </c>
      <c r="BA457" s="71">
        <v>390.45990552416998</v>
      </c>
      <c r="BB457" s="71">
        <v>370.85361508379901</v>
      </c>
      <c r="BC457" s="71">
        <v>761.31352060796905</v>
      </c>
      <c r="BE457" s="70">
        <v>455</v>
      </c>
      <c r="BF457" s="70" t="s">
        <v>533</v>
      </c>
      <c r="BG457" s="71">
        <v>0</v>
      </c>
      <c r="BH457" s="71">
        <v>1971.40459040271</v>
      </c>
      <c r="BI457" s="71">
        <v>606.05699850056203</v>
      </c>
      <c r="BJ457" s="71">
        <v>2577.4615889032698</v>
      </c>
      <c r="BL457" s="70">
        <v>455</v>
      </c>
      <c r="BM457" s="70" t="s">
        <v>533</v>
      </c>
      <c r="BN457" s="71">
        <v>0</v>
      </c>
      <c r="BO457" s="71">
        <v>795.10137513855898</v>
      </c>
      <c r="BP457" s="71">
        <v>755.17669076007803</v>
      </c>
      <c r="BQ457" s="71">
        <v>1550.2780658986401</v>
      </c>
      <c r="BS457" s="70">
        <v>455</v>
      </c>
      <c r="BT457" s="70" t="s">
        <v>533</v>
      </c>
      <c r="BU457" s="71">
        <v>0</v>
      </c>
      <c r="BV457" s="71">
        <v>2937.06919072967</v>
      </c>
      <c r="BW457" s="71">
        <v>981.58142010970505</v>
      </c>
      <c r="BX457" s="71">
        <v>3918.6506108393801</v>
      </c>
      <c r="BZ457" s="70">
        <v>455</v>
      </c>
      <c r="CA457" s="70" t="s">
        <v>533</v>
      </c>
      <c r="CB457" s="71">
        <v>0</v>
      </c>
      <c r="CC457" s="71">
        <v>1893.9418975623601</v>
      </c>
      <c r="CD457" s="71">
        <v>1508.4021169945399</v>
      </c>
      <c r="CE457" s="71">
        <v>3402.3440145569002</v>
      </c>
      <c r="CG457" s="70">
        <v>455</v>
      </c>
      <c r="CH457" s="70" t="s">
        <v>533</v>
      </c>
      <c r="CI457" s="71">
        <v>0</v>
      </c>
      <c r="CJ457" s="71">
        <v>12292.530461153599</v>
      </c>
      <c r="CK457" s="71">
        <v>3118.2150851292099</v>
      </c>
      <c r="CL457" s="71">
        <v>15410.7455462828</v>
      </c>
      <c r="CN457" s="70">
        <v>455</v>
      </c>
      <c r="CO457" s="70" t="s">
        <v>533</v>
      </c>
      <c r="CP457" s="71">
        <v>0</v>
      </c>
      <c r="CQ457" s="71">
        <v>329.34546487574698</v>
      </c>
      <c r="CR457" s="71">
        <v>312.80793375355898</v>
      </c>
      <c r="CS457" s="71">
        <v>642.15339862930603</v>
      </c>
      <c r="CU457" s="70">
        <v>455</v>
      </c>
      <c r="CV457" s="70" t="s">
        <v>533</v>
      </c>
      <c r="CW457" s="71">
        <v>0</v>
      </c>
      <c r="CX457" s="71">
        <v>1607.17123920923</v>
      </c>
      <c r="CY457" s="71">
        <v>519.43051950640302</v>
      </c>
      <c r="CZ457" s="71">
        <v>2126.6017587156298</v>
      </c>
      <c r="DB457" s="70">
        <v>455</v>
      </c>
      <c r="DC457" s="70" t="s">
        <v>533</v>
      </c>
      <c r="DD457" s="71">
        <v>0</v>
      </c>
      <c r="DE457" s="71">
        <v>1799.7565402416999</v>
      </c>
      <c r="DF457" s="71">
        <v>1425.8447975822601</v>
      </c>
      <c r="DG457" s="71">
        <v>3225.60133782397</v>
      </c>
      <c r="DI457" s="70">
        <v>455</v>
      </c>
      <c r="DJ457" s="70" t="s">
        <v>533</v>
      </c>
      <c r="DK457" s="71">
        <v>0</v>
      </c>
      <c r="DL457" s="71">
        <v>5965.8759009825699</v>
      </c>
      <c r="DM457" s="71">
        <v>1895.07276215403</v>
      </c>
      <c r="DN457" s="71">
        <v>7860.9486631365999</v>
      </c>
      <c r="DP457" s="70">
        <v>455</v>
      </c>
      <c r="DQ457" s="70" t="s">
        <v>533</v>
      </c>
      <c r="DR457" s="71">
        <v>0</v>
      </c>
      <c r="DS457" s="71">
        <v>897.44998949813203</v>
      </c>
      <c r="DT457" s="71">
        <v>852.38604080361495</v>
      </c>
      <c r="DU457" s="71">
        <v>1749.83603030175</v>
      </c>
      <c r="DW457" s="70">
        <v>455</v>
      </c>
      <c r="DX457" s="70" t="s">
        <v>533</v>
      </c>
      <c r="DY457" s="71">
        <v>0</v>
      </c>
      <c r="DZ457" s="71">
        <v>13604.426054281301</v>
      </c>
      <c r="EA457" s="71">
        <v>1488.1247516922299</v>
      </c>
      <c r="EB457" s="71">
        <v>15092.5508059735</v>
      </c>
    </row>
    <row r="458" spans="1:132" x14ac:dyDescent="0.35">
      <c r="A458" s="70">
        <v>456</v>
      </c>
      <c r="B458" s="70" t="s">
        <v>534</v>
      </c>
      <c r="C458" s="71">
        <v>0</v>
      </c>
      <c r="D458" s="71">
        <v>121.711506204494</v>
      </c>
      <c r="E458" s="71">
        <v>684.69473407174405</v>
      </c>
      <c r="F458" s="71">
        <v>806.40624027623801</v>
      </c>
      <c r="H458" s="70">
        <v>456</v>
      </c>
      <c r="I458" s="70" t="s">
        <v>534</v>
      </c>
      <c r="J458" s="75">
        <v>0</v>
      </c>
      <c r="K458" s="71">
        <v>1686.7369136135501</v>
      </c>
      <c r="L458" s="71">
        <v>12343.831480766799</v>
      </c>
      <c r="M458" s="71">
        <v>14030.5683943803</v>
      </c>
      <c r="O458" s="70">
        <v>456</v>
      </c>
      <c r="P458" s="70" t="s">
        <v>534</v>
      </c>
      <c r="Q458" s="75">
        <v>1322742.07277918</v>
      </c>
      <c r="R458" s="71">
        <v>56680.452206356204</v>
      </c>
      <c r="S458" s="71">
        <v>23204.092485753201</v>
      </c>
      <c r="T458" s="71">
        <v>1402626.6174712901</v>
      </c>
      <c r="V458" s="70">
        <v>456</v>
      </c>
      <c r="W458" s="70" t="s">
        <v>534</v>
      </c>
      <c r="X458" s="71">
        <v>0</v>
      </c>
      <c r="Y458" s="71">
        <v>1165.40206892795</v>
      </c>
      <c r="Z458" s="71">
        <v>7857.4567837334998</v>
      </c>
      <c r="AA458" s="71">
        <v>9022.8588526614494</v>
      </c>
      <c r="AC458" s="70">
        <v>456</v>
      </c>
      <c r="AD458" s="70" t="s">
        <v>534</v>
      </c>
      <c r="AE458" s="71">
        <v>94481.576627084403</v>
      </c>
      <c r="AF458" s="71">
        <v>3709.7084592944798</v>
      </c>
      <c r="AG458" s="71">
        <v>4239.6806368129301</v>
      </c>
      <c r="AH458" s="71">
        <v>102430.965723192</v>
      </c>
      <c r="AJ458" s="70">
        <v>456</v>
      </c>
      <c r="AK458" s="70" t="s">
        <v>534</v>
      </c>
      <c r="AL458" s="71">
        <v>0</v>
      </c>
      <c r="AM458" s="71">
        <v>10.0162118516261</v>
      </c>
      <c r="AN458" s="71">
        <v>75.589171679268901</v>
      </c>
      <c r="AO458" s="71">
        <v>85.605383530894997</v>
      </c>
      <c r="AQ458" s="70">
        <v>456</v>
      </c>
      <c r="AR458" s="70" t="s">
        <v>534</v>
      </c>
      <c r="AS458" s="71">
        <v>0</v>
      </c>
      <c r="AT458" s="71">
        <v>16.758927317994001</v>
      </c>
      <c r="AU458" s="71">
        <v>123.527359302669</v>
      </c>
      <c r="AV458" s="71">
        <v>140.28628662066299</v>
      </c>
      <c r="AX458" s="70">
        <v>456</v>
      </c>
      <c r="AY458" s="70" t="s">
        <v>534</v>
      </c>
      <c r="AZ458" s="71">
        <v>0</v>
      </c>
      <c r="BA458" s="71">
        <v>10.0162118516261</v>
      </c>
      <c r="BB458" s="71">
        <v>75.589171679268901</v>
      </c>
      <c r="BC458" s="71">
        <v>85.605383530894997</v>
      </c>
      <c r="BE458" s="70">
        <v>456</v>
      </c>
      <c r="BF458" s="70" t="s">
        <v>534</v>
      </c>
      <c r="BG458" s="71">
        <v>0</v>
      </c>
      <c r="BH458" s="71">
        <v>16.758927317994001</v>
      </c>
      <c r="BI458" s="71">
        <v>123.527359302669</v>
      </c>
      <c r="BJ458" s="71">
        <v>140.28628662066299</v>
      </c>
      <c r="BL458" s="70">
        <v>456</v>
      </c>
      <c r="BM458" s="70" t="s">
        <v>534</v>
      </c>
      <c r="BN458" s="71">
        <v>0</v>
      </c>
      <c r="BO458" s="71">
        <v>20.396214065093201</v>
      </c>
      <c r="BP458" s="71">
        <v>153.92375375159</v>
      </c>
      <c r="BQ458" s="71">
        <v>174.319967816683</v>
      </c>
      <c r="BS458" s="70">
        <v>456</v>
      </c>
      <c r="BT458" s="70" t="s">
        <v>534</v>
      </c>
      <c r="BU458" s="71">
        <v>0</v>
      </c>
      <c r="BV458" s="71">
        <v>34.582450464728701</v>
      </c>
      <c r="BW458" s="71">
        <v>200.249444164533</v>
      </c>
      <c r="BX458" s="71">
        <v>234.831894629262</v>
      </c>
      <c r="BZ458" s="70">
        <v>456</v>
      </c>
      <c r="CA458" s="70" t="s">
        <v>534</v>
      </c>
      <c r="CB458" s="71">
        <v>0</v>
      </c>
      <c r="CC458" s="71">
        <v>42.482185381208197</v>
      </c>
      <c r="CD458" s="71">
        <v>307.06695954743498</v>
      </c>
      <c r="CE458" s="71">
        <v>349.54914492864401</v>
      </c>
      <c r="CG458" s="70">
        <v>456</v>
      </c>
      <c r="CH458" s="70" t="s">
        <v>534</v>
      </c>
      <c r="CI458" s="71">
        <v>0</v>
      </c>
      <c r="CJ458" s="71">
        <v>77.598080948123297</v>
      </c>
      <c r="CK458" s="71">
        <v>637.17021003581601</v>
      </c>
      <c r="CL458" s="71">
        <v>714.76829098393898</v>
      </c>
      <c r="CN458" s="70">
        <v>456</v>
      </c>
      <c r="CO458" s="70" t="s">
        <v>534</v>
      </c>
      <c r="CP458" s="71">
        <v>0</v>
      </c>
      <c r="CQ458" s="71">
        <v>8.4484831909676306</v>
      </c>
      <c r="CR458" s="71">
        <v>63.758021077379098</v>
      </c>
      <c r="CS458" s="71">
        <v>72.206504268346706</v>
      </c>
      <c r="CU458" s="70">
        <v>456</v>
      </c>
      <c r="CV458" s="70" t="s">
        <v>534</v>
      </c>
      <c r="CW458" s="71">
        <v>0</v>
      </c>
      <c r="CX458" s="71">
        <v>13.758326928293799</v>
      </c>
      <c r="CY458" s="71">
        <v>105.89631345551101</v>
      </c>
      <c r="CZ458" s="71">
        <v>119.65464038380399</v>
      </c>
      <c r="DB458" s="70">
        <v>456</v>
      </c>
      <c r="DC458" s="70" t="s">
        <v>534</v>
      </c>
      <c r="DD458" s="71">
        <v>0</v>
      </c>
      <c r="DE458" s="71">
        <v>36.496410951158097</v>
      </c>
      <c r="DF458" s="71">
        <v>289.73756045785501</v>
      </c>
      <c r="DG458" s="71">
        <v>326.23397140901398</v>
      </c>
      <c r="DI458" s="70">
        <v>456</v>
      </c>
      <c r="DJ458" s="70" t="s">
        <v>534</v>
      </c>
      <c r="DK458" s="71">
        <v>0</v>
      </c>
      <c r="DL458" s="71">
        <v>49.718340380002402</v>
      </c>
      <c r="DM458" s="71">
        <v>386.24563793839297</v>
      </c>
      <c r="DN458" s="71">
        <v>435.96397831839499</v>
      </c>
      <c r="DP458" s="70">
        <v>456</v>
      </c>
      <c r="DQ458" s="70" t="s">
        <v>534</v>
      </c>
      <c r="DR458" s="71">
        <v>0</v>
      </c>
      <c r="DS458" s="71">
        <v>23.021695938243901</v>
      </c>
      <c r="DT458" s="71">
        <v>173.73743211524999</v>
      </c>
      <c r="DU458" s="71">
        <v>196.75912805349401</v>
      </c>
      <c r="DW458" s="70">
        <v>456</v>
      </c>
      <c r="DX458" s="70" t="s">
        <v>534</v>
      </c>
      <c r="DY458" s="71">
        <v>0</v>
      </c>
      <c r="DZ458" s="71">
        <v>246.29957682559601</v>
      </c>
      <c r="EA458" s="71">
        <v>303.51712308819901</v>
      </c>
      <c r="EB458" s="71">
        <v>549.81669991379499</v>
      </c>
    </row>
    <row r="459" spans="1:132" x14ac:dyDescent="0.35">
      <c r="A459" s="70">
        <v>457</v>
      </c>
      <c r="B459" s="70" t="s">
        <v>535</v>
      </c>
      <c r="C459" s="71">
        <v>0</v>
      </c>
      <c r="D459" s="71">
        <v>2336.8086696055302</v>
      </c>
      <c r="E459" s="71">
        <v>1805.6173947826501</v>
      </c>
      <c r="F459" s="71">
        <v>4142.4260643881798</v>
      </c>
      <c r="H459" s="70">
        <v>457</v>
      </c>
      <c r="I459" s="70" t="s">
        <v>535</v>
      </c>
      <c r="J459" s="75">
        <v>0</v>
      </c>
      <c r="K459" s="71">
        <v>42687.190074910497</v>
      </c>
      <c r="L459" s="71">
        <v>32482.4082485123</v>
      </c>
      <c r="M459" s="71">
        <v>75169.598323422804</v>
      </c>
      <c r="O459" s="70">
        <v>457</v>
      </c>
      <c r="P459" s="70" t="s">
        <v>535</v>
      </c>
      <c r="Q459" s="75">
        <v>357502.29614517698</v>
      </c>
      <c r="R459" s="71">
        <v>257691.130249429</v>
      </c>
      <c r="S459" s="71">
        <v>60770.1545399815</v>
      </c>
      <c r="T459" s="71">
        <v>675963.58093458798</v>
      </c>
      <c r="V459" s="70">
        <v>457</v>
      </c>
      <c r="W459" s="70" t="s">
        <v>535</v>
      </c>
      <c r="X459" s="71">
        <v>0</v>
      </c>
      <c r="Y459" s="71">
        <v>33239.874547227002</v>
      </c>
      <c r="Z459" s="71">
        <v>20709.6655062914</v>
      </c>
      <c r="AA459" s="71">
        <v>53949.540053518504</v>
      </c>
      <c r="AC459" s="70">
        <v>457</v>
      </c>
      <c r="AD459" s="70" t="s">
        <v>535</v>
      </c>
      <c r="AE459" s="71">
        <v>25535.878296084</v>
      </c>
      <c r="AF459" s="71">
        <v>54063.1995686995</v>
      </c>
      <c r="AG459" s="71">
        <v>11092.608669523899</v>
      </c>
      <c r="AH459" s="71">
        <v>90691.686534307402</v>
      </c>
      <c r="AJ459" s="70">
        <v>457</v>
      </c>
      <c r="AK459" s="70" t="s">
        <v>535</v>
      </c>
      <c r="AL459" s="71">
        <v>0</v>
      </c>
      <c r="AM459" s="71">
        <v>220.088907713406</v>
      </c>
      <c r="AN459" s="71">
        <v>198.621384371262</v>
      </c>
      <c r="AO459" s="71">
        <v>418.71029208466803</v>
      </c>
      <c r="AQ459" s="70">
        <v>457</v>
      </c>
      <c r="AR459" s="70" t="s">
        <v>535</v>
      </c>
      <c r="AS459" s="71">
        <v>0</v>
      </c>
      <c r="AT459" s="71">
        <v>3131.45518939661</v>
      </c>
      <c r="AU459" s="71">
        <v>324.59493564798998</v>
      </c>
      <c r="AV459" s="71">
        <v>3456.0501250446</v>
      </c>
      <c r="AX459" s="70">
        <v>457</v>
      </c>
      <c r="AY459" s="70" t="s">
        <v>535</v>
      </c>
      <c r="AZ459" s="71">
        <v>0</v>
      </c>
      <c r="BA459" s="71">
        <v>220.088907713406</v>
      </c>
      <c r="BB459" s="71">
        <v>198.621384371262</v>
      </c>
      <c r="BC459" s="71">
        <v>418.71029208466803</v>
      </c>
      <c r="BE459" s="70">
        <v>457</v>
      </c>
      <c r="BF459" s="70" t="s">
        <v>535</v>
      </c>
      <c r="BG459" s="71">
        <v>0</v>
      </c>
      <c r="BH459" s="71">
        <v>3131.45518939661</v>
      </c>
      <c r="BI459" s="71">
        <v>324.59493564798998</v>
      </c>
      <c r="BJ459" s="71">
        <v>3456.0501250446</v>
      </c>
      <c r="BL459" s="70">
        <v>457</v>
      </c>
      <c r="BM459" s="70" t="s">
        <v>535</v>
      </c>
      <c r="BN459" s="71">
        <v>0</v>
      </c>
      <c r="BO459" s="71">
        <v>448.17147855617799</v>
      </c>
      <c r="BP459" s="71">
        <v>404.45672810761698</v>
      </c>
      <c r="BQ459" s="71">
        <v>852.62820666379503</v>
      </c>
      <c r="BS459" s="70">
        <v>457</v>
      </c>
      <c r="BT459" s="70" t="s">
        <v>535</v>
      </c>
      <c r="BU459" s="71">
        <v>0</v>
      </c>
      <c r="BV459" s="71">
        <v>4308.7462903400901</v>
      </c>
      <c r="BW459" s="71">
        <v>525.40984059703396</v>
      </c>
      <c r="BX459" s="71">
        <v>4834.15613093712</v>
      </c>
      <c r="BZ459" s="70">
        <v>457</v>
      </c>
      <c r="CA459" s="70" t="s">
        <v>535</v>
      </c>
      <c r="CB459" s="71">
        <v>0</v>
      </c>
      <c r="CC459" s="71">
        <v>1130.93212492932</v>
      </c>
      <c r="CD459" s="71">
        <v>808.52039137413499</v>
      </c>
      <c r="CE459" s="71">
        <v>1939.45251630346</v>
      </c>
      <c r="CG459" s="70">
        <v>457</v>
      </c>
      <c r="CH459" s="70" t="s">
        <v>535</v>
      </c>
      <c r="CI459" s="71">
        <v>0</v>
      </c>
      <c r="CJ459" s="71">
        <v>6705.4460426368796</v>
      </c>
      <c r="CK459" s="71">
        <v>1667.32439996893</v>
      </c>
      <c r="CL459" s="71">
        <v>8372.7704426058099</v>
      </c>
      <c r="CN459" s="70">
        <v>457</v>
      </c>
      <c r="CO459" s="70" t="s">
        <v>535</v>
      </c>
      <c r="CP459" s="71">
        <v>0</v>
      </c>
      <c r="CQ459" s="71">
        <v>185.64078564624899</v>
      </c>
      <c r="CR459" s="71">
        <v>167.533340157428</v>
      </c>
      <c r="CS459" s="71">
        <v>353.17412580367699</v>
      </c>
      <c r="CU459" s="70">
        <v>457</v>
      </c>
      <c r="CV459" s="70" t="s">
        <v>535</v>
      </c>
      <c r="CW459" s="71">
        <v>0</v>
      </c>
      <c r="CX459" s="71">
        <v>2538.5376442351298</v>
      </c>
      <c r="CY459" s="71">
        <v>278.15605279458401</v>
      </c>
      <c r="CZ459" s="71">
        <v>2816.6936970297102</v>
      </c>
      <c r="DB459" s="70">
        <v>457</v>
      </c>
      <c r="DC459" s="70" t="s">
        <v>535</v>
      </c>
      <c r="DD459" s="71">
        <v>0</v>
      </c>
      <c r="DE459" s="71">
        <v>1011.24221858406</v>
      </c>
      <c r="DF459" s="71">
        <v>765.15967120734501</v>
      </c>
      <c r="DG459" s="71">
        <v>1776.40188979141</v>
      </c>
      <c r="DI459" s="70">
        <v>457</v>
      </c>
      <c r="DJ459" s="70" t="s">
        <v>535</v>
      </c>
      <c r="DK459" s="71">
        <v>0</v>
      </c>
      <c r="DL459" s="71">
        <v>9580.6311643538302</v>
      </c>
      <c r="DM459" s="71">
        <v>1014.99038541998</v>
      </c>
      <c r="DN459" s="71">
        <v>10595.621549773799</v>
      </c>
      <c r="DP459" s="70">
        <v>457</v>
      </c>
      <c r="DQ459" s="70" t="s">
        <v>535</v>
      </c>
      <c r="DR459" s="71">
        <v>0</v>
      </c>
      <c r="DS459" s="71">
        <v>505.86189547655101</v>
      </c>
      <c r="DT459" s="71">
        <v>456.520008318907</v>
      </c>
      <c r="DU459" s="71">
        <v>962.38190379545802</v>
      </c>
      <c r="DW459" s="70">
        <v>457</v>
      </c>
      <c r="DX459" s="70" t="s">
        <v>535</v>
      </c>
      <c r="DY459" s="71">
        <v>0</v>
      </c>
      <c r="DZ459" s="71">
        <v>5624.7602946618699</v>
      </c>
      <c r="EA459" s="71">
        <v>796.66703518527595</v>
      </c>
      <c r="EB459" s="71">
        <v>6421.4273298471498</v>
      </c>
    </row>
    <row r="460" spans="1:132" x14ac:dyDescent="0.35">
      <c r="A460" s="70">
        <v>458</v>
      </c>
      <c r="B460" s="70" t="s">
        <v>536</v>
      </c>
      <c r="C460" s="71">
        <v>0</v>
      </c>
      <c r="D460" s="71">
        <v>102.274315546393</v>
      </c>
      <c r="E460" s="71">
        <v>544.34855917322704</v>
      </c>
      <c r="F460" s="71">
        <v>646.62287471961997</v>
      </c>
      <c r="H460" s="70">
        <v>458</v>
      </c>
      <c r="I460" s="70" t="s">
        <v>536</v>
      </c>
      <c r="J460" s="75">
        <v>0</v>
      </c>
      <c r="K460" s="71">
        <v>1469.6561792663999</v>
      </c>
      <c r="L460" s="71">
        <v>9792.3786415856193</v>
      </c>
      <c r="M460" s="71">
        <v>11262.034820852001</v>
      </c>
      <c r="O460" s="70">
        <v>458</v>
      </c>
      <c r="P460" s="70" t="s">
        <v>536</v>
      </c>
      <c r="Q460" s="75">
        <v>29190.241254860201</v>
      </c>
      <c r="R460" s="71">
        <v>24790.037755311401</v>
      </c>
      <c r="S460" s="71">
        <v>18319.133114770299</v>
      </c>
      <c r="T460" s="71">
        <v>72299.412124941897</v>
      </c>
      <c r="V460" s="70">
        <v>458</v>
      </c>
      <c r="W460" s="70" t="s">
        <v>536</v>
      </c>
      <c r="X460" s="71">
        <v>0</v>
      </c>
      <c r="Y460" s="71">
        <v>1102.6804810111901</v>
      </c>
      <c r="Z460" s="71">
        <v>6243.4050961358198</v>
      </c>
      <c r="AA460" s="71">
        <v>7346.0855771470096</v>
      </c>
      <c r="AC460" s="70">
        <v>458</v>
      </c>
      <c r="AD460" s="70" t="s">
        <v>536</v>
      </c>
      <c r="AE460" s="71">
        <v>0</v>
      </c>
      <c r="AF460" s="71">
        <v>1877.79590076196</v>
      </c>
      <c r="AG460" s="71">
        <v>3343.8211946116298</v>
      </c>
      <c r="AH460" s="71">
        <v>5221.61709537359</v>
      </c>
      <c r="AJ460" s="70">
        <v>458</v>
      </c>
      <c r="AK460" s="70" t="s">
        <v>536</v>
      </c>
      <c r="AL460" s="71">
        <v>0</v>
      </c>
      <c r="AM460" s="71">
        <v>8.2706933925115198</v>
      </c>
      <c r="AN460" s="71">
        <v>59.876754029457601</v>
      </c>
      <c r="AO460" s="71">
        <v>68.147447421969105</v>
      </c>
      <c r="AQ460" s="70">
        <v>458</v>
      </c>
      <c r="AR460" s="70" t="s">
        <v>536</v>
      </c>
      <c r="AS460" s="71">
        <v>0</v>
      </c>
      <c r="AT460" s="71">
        <v>53.798810755680101</v>
      </c>
      <c r="AU460" s="71">
        <v>97.853003002328293</v>
      </c>
      <c r="AV460" s="71">
        <v>151.65181375800799</v>
      </c>
      <c r="AX460" s="70">
        <v>458</v>
      </c>
      <c r="AY460" s="70" t="s">
        <v>536</v>
      </c>
      <c r="AZ460" s="71">
        <v>0</v>
      </c>
      <c r="BA460" s="71">
        <v>8.2706933925115198</v>
      </c>
      <c r="BB460" s="71">
        <v>59.876754029457601</v>
      </c>
      <c r="BC460" s="71">
        <v>68.147447421969105</v>
      </c>
      <c r="BE460" s="70">
        <v>458</v>
      </c>
      <c r="BF460" s="70" t="s">
        <v>536</v>
      </c>
      <c r="BG460" s="71">
        <v>0</v>
      </c>
      <c r="BH460" s="71">
        <v>53.798810755680101</v>
      </c>
      <c r="BI460" s="71">
        <v>97.853003002328293</v>
      </c>
      <c r="BJ460" s="71">
        <v>151.65181375800799</v>
      </c>
      <c r="BL460" s="70">
        <v>458</v>
      </c>
      <c r="BM460" s="70" t="s">
        <v>536</v>
      </c>
      <c r="BN460" s="71">
        <v>0</v>
      </c>
      <c r="BO460" s="71">
        <v>16.841779646766401</v>
      </c>
      <c r="BP460" s="71">
        <v>121.92824101553801</v>
      </c>
      <c r="BQ460" s="71">
        <v>138.77002066230401</v>
      </c>
      <c r="BS460" s="70">
        <v>458</v>
      </c>
      <c r="BT460" s="70" t="s">
        <v>536</v>
      </c>
      <c r="BU460" s="71">
        <v>0</v>
      </c>
      <c r="BV460" s="71">
        <v>70.539021011002205</v>
      </c>
      <c r="BW460" s="71">
        <v>158.38812926506199</v>
      </c>
      <c r="BX460" s="71">
        <v>228.927150276064</v>
      </c>
      <c r="BZ460" s="70">
        <v>458</v>
      </c>
      <c r="CA460" s="70" t="s">
        <v>536</v>
      </c>
      <c r="CB460" s="71">
        <v>0</v>
      </c>
      <c r="CC460" s="71">
        <v>37.777582408307197</v>
      </c>
      <c r="CD460" s="71">
        <v>243.74411000734901</v>
      </c>
      <c r="CE460" s="71">
        <v>281.52169241565599</v>
      </c>
      <c r="CG460" s="70">
        <v>458</v>
      </c>
      <c r="CH460" s="70" t="s">
        <v>536</v>
      </c>
      <c r="CI460" s="71">
        <v>0</v>
      </c>
      <c r="CJ460" s="71">
        <v>125.056772586383</v>
      </c>
      <c r="CK460" s="71">
        <v>502.60899001405699</v>
      </c>
      <c r="CL460" s="71">
        <v>627.66576260043996</v>
      </c>
      <c r="CN460" s="70">
        <v>458</v>
      </c>
      <c r="CO460" s="70" t="s">
        <v>536</v>
      </c>
      <c r="CP460" s="71">
        <v>0</v>
      </c>
      <c r="CQ460" s="71">
        <v>6.9761717443044002</v>
      </c>
      <c r="CR460" s="71">
        <v>50.504897204770202</v>
      </c>
      <c r="CS460" s="71">
        <v>57.481068949074597</v>
      </c>
      <c r="CU460" s="70">
        <v>458</v>
      </c>
      <c r="CV460" s="70" t="s">
        <v>536</v>
      </c>
      <c r="CW460" s="71">
        <v>0</v>
      </c>
      <c r="CX460" s="71">
        <v>43.295516836468202</v>
      </c>
      <c r="CY460" s="71">
        <v>83.853045199835293</v>
      </c>
      <c r="CZ460" s="71">
        <v>127.14856203630301</v>
      </c>
      <c r="DB460" s="70">
        <v>458</v>
      </c>
      <c r="DC460" s="70" t="s">
        <v>536</v>
      </c>
      <c r="DD460" s="71">
        <v>0</v>
      </c>
      <c r="DE460" s="71">
        <v>36.566027360691898</v>
      </c>
      <c r="DF460" s="71">
        <v>230.68051790292699</v>
      </c>
      <c r="DG460" s="71">
        <v>267.246545263619</v>
      </c>
      <c r="DI460" s="70">
        <v>458</v>
      </c>
      <c r="DJ460" s="70" t="s">
        <v>536</v>
      </c>
      <c r="DK460" s="71">
        <v>0</v>
      </c>
      <c r="DL460" s="71">
        <v>164.86251156685501</v>
      </c>
      <c r="DM460" s="71">
        <v>305.98109119666299</v>
      </c>
      <c r="DN460" s="71">
        <v>470.84360276351799</v>
      </c>
      <c r="DP460" s="70">
        <v>458</v>
      </c>
      <c r="DQ460" s="70" t="s">
        <v>536</v>
      </c>
      <c r="DR460" s="71">
        <v>0</v>
      </c>
      <c r="DS460" s="71">
        <v>19.009720571149099</v>
      </c>
      <c r="DT460" s="71">
        <v>137.623329603538</v>
      </c>
      <c r="DU460" s="71">
        <v>156.63305017468701</v>
      </c>
      <c r="DW460" s="70">
        <v>458</v>
      </c>
      <c r="DX460" s="70" t="s">
        <v>536</v>
      </c>
      <c r="DY460" s="71">
        <v>0</v>
      </c>
      <c r="DZ460" s="71">
        <v>253.71802077522199</v>
      </c>
      <c r="EA460" s="71">
        <v>240.16145756440699</v>
      </c>
      <c r="EB460" s="71">
        <v>493.87947833962897</v>
      </c>
    </row>
    <row r="461" spans="1:132" x14ac:dyDescent="0.35">
      <c r="A461" s="70">
        <v>459</v>
      </c>
      <c r="B461" s="70" t="s">
        <v>537</v>
      </c>
      <c r="C461" s="71">
        <v>0</v>
      </c>
      <c r="D461" s="71">
        <v>1.19463961422334</v>
      </c>
      <c r="E461" s="71">
        <v>5402.1912824691399</v>
      </c>
      <c r="F461" s="71">
        <v>5403.3859220833601</v>
      </c>
      <c r="H461" s="70">
        <v>459</v>
      </c>
      <c r="I461" s="70" t="s">
        <v>537</v>
      </c>
      <c r="J461" s="75">
        <v>0</v>
      </c>
      <c r="K461" s="71">
        <v>19.829120662820198</v>
      </c>
      <c r="L461" s="71">
        <v>97280.577476681094</v>
      </c>
      <c r="M461" s="71">
        <v>97300.406597343899</v>
      </c>
      <c r="O461" s="70">
        <v>459</v>
      </c>
      <c r="P461" s="70" t="s">
        <v>537</v>
      </c>
      <c r="Q461" s="75">
        <v>719937.93836143205</v>
      </c>
      <c r="R461" s="71">
        <v>545.34108080604199</v>
      </c>
      <c r="S461" s="71">
        <v>182404.687488995</v>
      </c>
      <c r="T461" s="71">
        <v>902887.96693123295</v>
      </c>
      <c r="V461" s="70">
        <v>459</v>
      </c>
      <c r="W461" s="70" t="s">
        <v>537</v>
      </c>
      <c r="X461" s="71">
        <v>0</v>
      </c>
      <c r="Y461" s="71">
        <v>13.837572528631201</v>
      </c>
      <c r="Z461" s="71">
        <v>61976.640064104002</v>
      </c>
      <c r="AA461" s="71">
        <v>61990.477636632597</v>
      </c>
      <c r="AC461" s="70">
        <v>459</v>
      </c>
      <c r="AD461" s="70" t="s">
        <v>537</v>
      </c>
      <c r="AE461" s="71">
        <v>32724.451743701498</v>
      </c>
      <c r="AF461" s="71">
        <v>44.0725269592212</v>
      </c>
      <c r="AG461" s="71">
        <v>33310.273474911199</v>
      </c>
      <c r="AH461" s="71">
        <v>66078.797745571996</v>
      </c>
      <c r="AJ461" s="70">
        <v>459</v>
      </c>
      <c r="AK461" s="70" t="s">
        <v>537</v>
      </c>
      <c r="AL461" s="71">
        <v>0</v>
      </c>
      <c r="AM461" s="71">
        <v>0.108884486410737</v>
      </c>
      <c r="AN461" s="71">
        <v>595.24901611298606</v>
      </c>
      <c r="AO461" s="71">
        <v>595.357900599397</v>
      </c>
      <c r="AQ461" s="70">
        <v>459</v>
      </c>
      <c r="AR461" s="70" t="s">
        <v>537</v>
      </c>
      <c r="AS461" s="71">
        <v>0</v>
      </c>
      <c r="AT461" s="71">
        <v>0.55672293221862201</v>
      </c>
      <c r="AU461" s="71">
        <v>972.76682869578997</v>
      </c>
      <c r="AV461" s="71">
        <v>973.323551628009</v>
      </c>
      <c r="AX461" s="70">
        <v>459</v>
      </c>
      <c r="AY461" s="70" t="s">
        <v>537</v>
      </c>
      <c r="AZ461" s="71">
        <v>0</v>
      </c>
      <c r="BA461" s="71">
        <v>0.108884486410737</v>
      </c>
      <c r="BB461" s="71">
        <v>595.24901611298606</v>
      </c>
      <c r="BC461" s="71">
        <v>595.357900599397</v>
      </c>
      <c r="BE461" s="70">
        <v>459</v>
      </c>
      <c r="BF461" s="70" t="s">
        <v>537</v>
      </c>
      <c r="BG461" s="71">
        <v>0</v>
      </c>
      <c r="BH461" s="71">
        <v>0.55672293221862201</v>
      </c>
      <c r="BI461" s="71">
        <v>972.76682869578997</v>
      </c>
      <c r="BJ461" s="71">
        <v>973.323551628009</v>
      </c>
      <c r="BL461" s="70">
        <v>459</v>
      </c>
      <c r="BM461" s="70" t="s">
        <v>537</v>
      </c>
      <c r="BN461" s="71">
        <v>0</v>
      </c>
      <c r="BO461" s="71">
        <v>0.22172367418931699</v>
      </c>
      <c r="BP461" s="71">
        <v>1212.1175684503501</v>
      </c>
      <c r="BQ461" s="71">
        <v>1212.33929212454</v>
      </c>
      <c r="BS461" s="70">
        <v>459</v>
      </c>
      <c r="BT461" s="70" t="s">
        <v>537</v>
      </c>
      <c r="BU461" s="71">
        <v>0</v>
      </c>
      <c r="BV461" s="71">
        <v>0.99169359848233396</v>
      </c>
      <c r="BW461" s="71">
        <v>1575.6853123296401</v>
      </c>
      <c r="BX461" s="71">
        <v>1576.67700592813</v>
      </c>
      <c r="BZ461" s="70">
        <v>459</v>
      </c>
      <c r="CA461" s="70" t="s">
        <v>537</v>
      </c>
      <c r="CB461" s="71">
        <v>0</v>
      </c>
      <c r="CC461" s="71">
        <v>0.51423172547984097</v>
      </c>
      <c r="CD461" s="71">
        <v>2420.7382239180001</v>
      </c>
      <c r="CE461" s="71">
        <v>2421.2524556434801</v>
      </c>
      <c r="CG461" s="70">
        <v>459</v>
      </c>
      <c r="CH461" s="70" t="s">
        <v>537</v>
      </c>
      <c r="CI461" s="71">
        <v>0</v>
      </c>
      <c r="CJ461" s="71">
        <v>2.4589420975919198</v>
      </c>
      <c r="CK461" s="71">
        <v>5006.5047471774296</v>
      </c>
      <c r="CL461" s="71">
        <v>5008.9636892750204</v>
      </c>
      <c r="CN461" s="70">
        <v>459</v>
      </c>
      <c r="CO461" s="70" t="s">
        <v>537</v>
      </c>
      <c r="CP461" s="71">
        <v>0</v>
      </c>
      <c r="CQ461" s="71">
        <v>9.1841982460555596E-2</v>
      </c>
      <c r="CR461" s="71">
        <v>502.08116417327699</v>
      </c>
      <c r="CS461" s="71">
        <v>502.17300615573703</v>
      </c>
      <c r="CU461" s="70">
        <v>459</v>
      </c>
      <c r="CV461" s="70" t="s">
        <v>537</v>
      </c>
      <c r="CW461" s="71">
        <v>0</v>
      </c>
      <c r="CX461" s="71">
        <v>0.45293960079325701</v>
      </c>
      <c r="CY461" s="71">
        <v>833.74894988427002</v>
      </c>
      <c r="CZ461" s="71">
        <v>834.20188948506302</v>
      </c>
      <c r="DB461" s="70">
        <v>459</v>
      </c>
      <c r="DC461" s="70" t="s">
        <v>537</v>
      </c>
      <c r="DD461" s="71">
        <v>0</v>
      </c>
      <c r="DE461" s="71">
        <v>0.40302319083541899</v>
      </c>
      <c r="DF461" s="71">
        <v>2287.7484663108398</v>
      </c>
      <c r="DG461" s="71">
        <v>2288.1514895016699</v>
      </c>
      <c r="DI461" s="70">
        <v>459</v>
      </c>
      <c r="DJ461" s="70" t="s">
        <v>537</v>
      </c>
      <c r="DK461" s="71">
        <v>0</v>
      </c>
      <c r="DL461" s="71">
        <v>1.6858607319657299</v>
      </c>
      <c r="DM461" s="71">
        <v>3041.72341054242</v>
      </c>
      <c r="DN461" s="71">
        <v>3043.40927127438</v>
      </c>
      <c r="DP461" s="70">
        <v>459</v>
      </c>
      <c r="DQ461" s="70" t="s">
        <v>537</v>
      </c>
      <c r="DR461" s="71">
        <v>0</v>
      </c>
      <c r="DS461" s="71">
        <v>0.25026482822773799</v>
      </c>
      <c r="DT461" s="71">
        <v>1368.1461673823701</v>
      </c>
      <c r="DU461" s="71">
        <v>1368.3964322105901</v>
      </c>
      <c r="DW461" s="70">
        <v>459</v>
      </c>
      <c r="DX461" s="70" t="s">
        <v>537</v>
      </c>
      <c r="DY461" s="71">
        <v>0</v>
      </c>
      <c r="DZ461" s="71">
        <v>1.43648506193089</v>
      </c>
      <c r="EA461" s="71">
        <v>2388.7474883897498</v>
      </c>
      <c r="EB461" s="71">
        <v>2390.1839734516798</v>
      </c>
    </row>
    <row r="462" spans="1:132" x14ac:dyDescent="0.35">
      <c r="A462" s="70">
        <v>460</v>
      </c>
      <c r="B462" s="70" t="s">
        <v>538</v>
      </c>
      <c r="C462" s="71">
        <v>0</v>
      </c>
      <c r="D462" s="71">
        <v>9139.6578691464292</v>
      </c>
      <c r="E462" s="71">
        <v>2078.7319981843002</v>
      </c>
      <c r="F462" s="71">
        <v>11218.389867330699</v>
      </c>
      <c r="H462" s="70">
        <v>460</v>
      </c>
      <c r="I462" s="70" t="s">
        <v>538</v>
      </c>
      <c r="J462" s="75">
        <v>0</v>
      </c>
      <c r="K462" s="71">
        <v>108347.075024829</v>
      </c>
      <c r="L462" s="71">
        <v>37420.721822089603</v>
      </c>
      <c r="M462" s="71">
        <v>145767.79684691899</v>
      </c>
      <c r="O462" s="70">
        <v>460</v>
      </c>
      <c r="P462" s="70" t="s">
        <v>538</v>
      </c>
      <c r="Q462" s="75">
        <v>555281.67253198696</v>
      </c>
      <c r="R462" s="71">
        <v>662091.04789223406</v>
      </c>
      <c r="S462" s="71">
        <v>70113.933600769902</v>
      </c>
      <c r="T462" s="71">
        <v>1287486.65402499</v>
      </c>
      <c r="V462" s="70">
        <v>460</v>
      </c>
      <c r="W462" s="70" t="s">
        <v>538</v>
      </c>
      <c r="X462" s="71">
        <v>0</v>
      </c>
      <c r="Y462" s="71">
        <v>88119.715529792695</v>
      </c>
      <c r="Z462" s="71">
        <v>23846.254875361501</v>
      </c>
      <c r="AA462" s="71">
        <v>111965.970405154</v>
      </c>
      <c r="AC462" s="70">
        <v>460</v>
      </c>
      <c r="AD462" s="70" t="s">
        <v>538</v>
      </c>
      <c r="AE462" s="71">
        <v>0</v>
      </c>
      <c r="AF462" s="71">
        <v>76448.939670342006</v>
      </c>
      <c r="AG462" s="71">
        <v>12802.102991014501</v>
      </c>
      <c r="AH462" s="71">
        <v>89251.042661356507</v>
      </c>
      <c r="AJ462" s="70">
        <v>460</v>
      </c>
      <c r="AK462" s="70" t="s">
        <v>538</v>
      </c>
      <c r="AL462" s="71">
        <v>0</v>
      </c>
      <c r="AM462" s="71">
        <v>534.55267521523297</v>
      </c>
      <c r="AN462" s="71">
        <v>228.92219116300501</v>
      </c>
      <c r="AO462" s="71">
        <v>763.47486637823795</v>
      </c>
      <c r="AQ462" s="70">
        <v>460</v>
      </c>
      <c r="AR462" s="70" t="s">
        <v>538</v>
      </c>
      <c r="AS462" s="71">
        <v>0</v>
      </c>
      <c r="AT462" s="71">
        <v>2088.6234932786901</v>
      </c>
      <c r="AU462" s="71">
        <v>374.11043062162202</v>
      </c>
      <c r="AV462" s="71">
        <v>2462.7339239003099</v>
      </c>
      <c r="AX462" s="70">
        <v>460</v>
      </c>
      <c r="AY462" s="70" t="s">
        <v>538</v>
      </c>
      <c r="AZ462" s="71">
        <v>0</v>
      </c>
      <c r="BA462" s="71">
        <v>534.55267521523297</v>
      </c>
      <c r="BB462" s="71">
        <v>228.92219116300501</v>
      </c>
      <c r="BC462" s="71">
        <v>763.47486637823795</v>
      </c>
      <c r="BE462" s="70">
        <v>460</v>
      </c>
      <c r="BF462" s="70" t="s">
        <v>538</v>
      </c>
      <c r="BG462" s="71">
        <v>0</v>
      </c>
      <c r="BH462" s="71">
        <v>2088.6234932786901</v>
      </c>
      <c r="BI462" s="71">
        <v>374.11043062162202</v>
      </c>
      <c r="BJ462" s="71">
        <v>2462.7339239003099</v>
      </c>
      <c r="BL462" s="70">
        <v>460</v>
      </c>
      <c r="BM462" s="70" t="s">
        <v>538</v>
      </c>
      <c r="BN462" s="71">
        <v>0</v>
      </c>
      <c r="BO462" s="71">
        <v>1088.5203861765499</v>
      </c>
      <c r="BP462" s="71">
        <v>466.158871674907</v>
      </c>
      <c r="BQ462" s="71">
        <v>1554.6792578514501</v>
      </c>
      <c r="BS462" s="70">
        <v>460</v>
      </c>
      <c r="BT462" s="70" t="s">
        <v>538</v>
      </c>
      <c r="BU462" s="71">
        <v>0</v>
      </c>
      <c r="BV462" s="71">
        <v>2663.9663338841601</v>
      </c>
      <c r="BW462" s="71">
        <v>605.84379098511499</v>
      </c>
      <c r="BX462" s="71">
        <v>3269.8101248692701</v>
      </c>
      <c r="BZ462" s="70">
        <v>460</v>
      </c>
      <c r="CA462" s="70" t="s">
        <v>538</v>
      </c>
      <c r="CB462" s="71">
        <v>0</v>
      </c>
      <c r="CC462" s="71">
        <v>2910.7141011120598</v>
      </c>
      <c r="CD462" s="71">
        <v>931.26573866134095</v>
      </c>
      <c r="CE462" s="71">
        <v>3841.9798397733998</v>
      </c>
      <c r="CG462" s="70">
        <v>460</v>
      </c>
      <c r="CH462" s="70" t="s">
        <v>538</v>
      </c>
      <c r="CI462" s="71">
        <v>0</v>
      </c>
      <c r="CJ462" s="71">
        <v>5485.7703967671896</v>
      </c>
      <c r="CK462" s="71">
        <v>1924.1883518976199</v>
      </c>
      <c r="CL462" s="71">
        <v>7409.9587486648097</v>
      </c>
      <c r="CN462" s="70">
        <v>460</v>
      </c>
      <c r="CO462" s="70" t="s">
        <v>538</v>
      </c>
      <c r="CP462" s="71">
        <v>0</v>
      </c>
      <c r="CQ462" s="71">
        <v>450.88496111526501</v>
      </c>
      <c r="CR462" s="71">
        <v>193.091491347215</v>
      </c>
      <c r="CS462" s="71">
        <v>643.97645246247998</v>
      </c>
      <c r="CU462" s="70">
        <v>460</v>
      </c>
      <c r="CV462" s="70" t="s">
        <v>538</v>
      </c>
      <c r="CW462" s="71">
        <v>0</v>
      </c>
      <c r="CX462" s="71">
        <v>1649.68287997432</v>
      </c>
      <c r="CY462" s="71">
        <v>320.62705874023999</v>
      </c>
      <c r="CZ462" s="71">
        <v>1970.3099387145601</v>
      </c>
      <c r="DB462" s="70">
        <v>460</v>
      </c>
      <c r="DC462" s="70" t="s">
        <v>538</v>
      </c>
      <c r="DD462" s="71">
        <v>0</v>
      </c>
      <c r="DE462" s="71">
        <v>2326.1695072428402</v>
      </c>
      <c r="DF462" s="71">
        <v>880.50440296245802</v>
      </c>
      <c r="DG462" s="71">
        <v>3206.6739102053002</v>
      </c>
      <c r="DI462" s="70">
        <v>460</v>
      </c>
      <c r="DJ462" s="70" t="s">
        <v>538</v>
      </c>
      <c r="DK462" s="71">
        <v>0</v>
      </c>
      <c r="DL462" s="71">
        <v>6330.7738299618504</v>
      </c>
      <c r="DM462" s="71">
        <v>1169.80591369027</v>
      </c>
      <c r="DN462" s="71">
        <v>7500.5797436521098</v>
      </c>
      <c r="DP462" s="70">
        <v>460</v>
      </c>
      <c r="DQ462" s="70" t="s">
        <v>538</v>
      </c>
      <c r="DR462" s="71">
        <v>0</v>
      </c>
      <c r="DS462" s="71">
        <v>1228.6390637576301</v>
      </c>
      <c r="DT462" s="71">
        <v>526.16469744653796</v>
      </c>
      <c r="DU462" s="71">
        <v>1754.8037612041701</v>
      </c>
      <c r="DW462" s="70">
        <v>460</v>
      </c>
      <c r="DX462" s="70" t="s">
        <v>538</v>
      </c>
      <c r="DY462" s="71">
        <v>0</v>
      </c>
      <c r="DZ462" s="71">
        <v>9828.3311726290904</v>
      </c>
      <c r="EA462" s="71">
        <v>918.51654886628205</v>
      </c>
      <c r="EB462" s="71">
        <v>10746.8477214954</v>
      </c>
    </row>
    <row r="463" spans="1:132" x14ac:dyDescent="0.35">
      <c r="A463" s="70">
        <v>461</v>
      </c>
      <c r="B463" s="70" t="s">
        <v>539</v>
      </c>
      <c r="C463" s="71">
        <v>0</v>
      </c>
      <c r="D463" s="71">
        <v>58746.212079756202</v>
      </c>
      <c r="E463" s="71">
        <v>27552.892287044098</v>
      </c>
      <c r="F463" s="71">
        <v>86299.104366800297</v>
      </c>
      <c r="H463" s="70">
        <v>461</v>
      </c>
      <c r="I463" s="70" t="s">
        <v>539</v>
      </c>
      <c r="J463" s="75">
        <v>0</v>
      </c>
      <c r="K463" s="71">
        <v>709975.41621972295</v>
      </c>
      <c r="L463" s="71">
        <v>495801.01693209697</v>
      </c>
      <c r="M463" s="71">
        <v>1205776.43315182</v>
      </c>
      <c r="O463" s="70">
        <v>461</v>
      </c>
      <c r="P463" s="70" t="s">
        <v>539</v>
      </c>
      <c r="Q463" s="75">
        <v>24339248.073180702</v>
      </c>
      <c r="R463" s="71">
        <v>2883905.8823926998</v>
      </c>
      <c r="S463" s="71">
        <v>928137.97018053301</v>
      </c>
      <c r="T463" s="71">
        <v>28151291.925753899</v>
      </c>
      <c r="V463" s="70">
        <v>461</v>
      </c>
      <c r="W463" s="70" t="s">
        <v>539</v>
      </c>
      <c r="X463" s="71">
        <v>0</v>
      </c>
      <c r="Y463" s="71">
        <v>514560.576141653</v>
      </c>
      <c r="Z463" s="71">
        <v>316041.84996281099</v>
      </c>
      <c r="AA463" s="71">
        <v>830602.42610446399</v>
      </c>
      <c r="AC463" s="70">
        <v>461</v>
      </c>
      <c r="AD463" s="70" t="s">
        <v>539</v>
      </c>
      <c r="AE463" s="71">
        <v>915993.20705518802</v>
      </c>
      <c r="AF463" s="71">
        <v>720664.68586895498</v>
      </c>
      <c r="AG463" s="71">
        <v>169437.67649522499</v>
      </c>
      <c r="AH463" s="71">
        <v>1806095.56941937</v>
      </c>
      <c r="AJ463" s="70">
        <v>461</v>
      </c>
      <c r="AK463" s="70" t="s">
        <v>539</v>
      </c>
      <c r="AL463" s="71">
        <v>0</v>
      </c>
      <c r="AM463" s="71">
        <v>3946.1111662810399</v>
      </c>
      <c r="AN463" s="71">
        <v>3032.2517912603498</v>
      </c>
      <c r="AO463" s="71">
        <v>6978.3629575413897</v>
      </c>
      <c r="AQ463" s="70">
        <v>461</v>
      </c>
      <c r="AR463" s="70" t="s">
        <v>539</v>
      </c>
      <c r="AS463" s="71">
        <v>0</v>
      </c>
      <c r="AT463" s="71">
        <v>25109.1510994977</v>
      </c>
      <c r="AU463" s="71">
        <v>4955.4084408595099</v>
      </c>
      <c r="AV463" s="71">
        <v>30064.559540357201</v>
      </c>
      <c r="AX463" s="70">
        <v>461</v>
      </c>
      <c r="AY463" s="70" t="s">
        <v>539</v>
      </c>
      <c r="AZ463" s="71">
        <v>0</v>
      </c>
      <c r="BA463" s="71">
        <v>3946.1111662810399</v>
      </c>
      <c r="BB463" s="71">
        <v>3032.2517912603498</v>
      </c>
      <c r="BC463" s="71">
        <v>6978.3629575413897</v>
      </c>
      <c r="BE463" s="70">
        <v>461</v>
      </c>
      <c r="BF463" s="70" t="s">
        <v>539</v>
      </c>
      <c r="BG463" s="71">
        <v>0</v>
      </c>
      <c r="BH463" s="71">
        <v>25109.1510994977</v>
      </c>
      <c r="BI463" s="71">
        <v>4955.4084408595099</v>
      </c>
      <c r="BJ463" s="71">
        <v>30064.559540357201</v>
      </c>
      <c r="BL463" s="70">
        <v>461</v>
      </c>
      <c r="BM463" s="70" t="s">
        <v>539</v>
      </c>
      <c r="BN463" s="71">
        <v>0</v>
      </c>
      <c r="BO463" s="71">
        <v>8035.5456997503798</v>
      </c>
      <c r="BP463" s="71">
        <v>6174.6354360274399</v>
      </c>
      <c r="BQ463" s="71">
        <v>14210.181135777801</v>
      </c>
      <c r="BS463" s="70">
        <v>461</v>
      </c>
      <c r="BT463" s="70" t="s">
        <v>539</v>
      </c>
      <c r="BU463" s="71">
        <v>0</v>
      </c>
      <c r="BV463" s="71">
        <v>58540.295188835102</v>
      </c>
      <c r="BW463" s="71">
        <v>8022.6640546513399</v>
      </c>
      <c r="BX463" s="71">
        <v>66562.959243486403</v>
      </c>
      <c r="BZ463" s="70">
        <v>461</v>
      </c>
      <c r="CA463" s="70" t="s">
        <v>539</v>
      </c>
      <c r="CB463" s="71">
        <v>0</v>
      </c>
      <c r="CC463" s="71">
        <v>18332.4636143145</v>
      </c>
      <c r="CD463" s="71">
        <v>12340.060721452501</v>
      </c>
      <c r="CE463" s="71">
        <v>30672.524335767001</v>
      </c>
      <c r="CG463" s="70">
        <v>461</v>
      </c>
      <c r="CH463" s="70" t="s">
        <v>539</v>
      </c>
      <c r="CI463" s="71">
        <v>0</v>
      </c>
      <c r="CJ463" s="71">
        <v>135676.81074791099</v>
      </c>
      <c r="CK463" s="71">
        <v>25467.613140472899</v>
      </c>
      <c r="CL463" s="71">
        <v>161144.42388838399</v>
      </c>
      <c r="CN463" s="70">
        <v>461</v>
      </c>
      <c r="CO463" s="70" t="s">
        <v>539</v>
      </c>
      <c r="CP463" s="71">
        <v>0</v>
      </c>
      <c r="CQ463" s="71">
        <v>3328.46932072455</v>
      </c>
      <c r="CR463" s="71">
        <v>2557.6464105125301</v>
      </c>
      <c r="CS463" s="71">
        <v>5886.1157312370897</v>
      </c>
      <c r="CU463" s="70">
        <v>461</v>
      </c>
      <c r="CV463" s="70" t="s">
        <v>539</v>
      </c>
      <c r="CW463" s="71">
        <v>0</v>
      </c>
      <c r="CX463" s="71">
        <v>20683.8608245291</v>
      </c>
      <c r="CY463" s="71">
        <v>4246.66405179494</v>
      </c>
      <c r="CZ463" s="71">
        <v>24930.524876324002</v>
      </c>
      <c r="DB463" s="70">
        <v>461</v>
      </c>
      <c r="DC463" s="70" t="s">
        <v>539</v>
      </c>
      <c r="DD463" s="71">
        <v>0</v>
      </c>
      <c r="DE463" s="71">
        <v>17108.2292688298</v>
      </c>
      <c r="DF463" s="71">
        <v>11673.884631811799</v>
      </c>
      <c r="DG463" s="71">
        <v>28782.113900641602</v>
      </c>
      <c r="DI463" s="70">
        <v>461</v>
      </c>
      <c r="DJ463" s="70" t="s">
        <v>539</v>
      </c>
      <c r="DK463" s="71">
        <v>0</v>
      </c>
      <c r="DL463" s="71">
        <v>73113.285611185798</v>
      </c>
      <c r="DM463" s="71">
        <v>15495.198344139601</v>
      </c>
      <c r="DN463" s="71">
        <v>88608.483955325297</v>
      </c>
      <c r="DP463" s="70">
        <v>461</v>
      </c>
      <c r="DQ463" s="70" t="s">
        <v>539</v>
      </c>
      <c r="DR463" s="71">
        <v>0</v>
      </c>
      <c r="DS463" s="71">
        <v>9069.91313226696</v>
      </c>
      <c r="DT463" s="71">
        <v>6969.4590909894096</v>
      </c>
      <c r="DU463" s="71">
        <v>16039.3722232564</v>
      </c>
      <c r="DW463" s="70">
        <v>461</v>
      </c>
      <c r="DX463" s="70" t="s">
        <v>539</v>
      </c>
      <c r="DY463" s="71">
        <v>0</v>
      </c>
      <c r="DZ463" s="71">
        <v>44050.017753322601</v>
      </c>
      <c r="EA463" s="71">
        <v>12163.9907363158</v>
      </c>
      <c r="EB463" s="71">
        <v>56214.0084896384</v>
      </c>
    </row>
    <row r="464" spans="1:132" x14ac:dyDescent="0.35">
      <c r="A464" s="70">
        <v>462</v>
      </c>
      <c r="B464" s="70" t="s">
        <v>540</v>
      </c>
      <c r="C464" s="71">
        <v>0</v>
      </c>
      <c r="D464" s="71">
        <v>1951.03220242661</v>
      </c>
      <c r="E464" s="71">
        <v>853.85636930164105</v>
      </c>
      <c r="F464" s="71">
        <v>2804.8885717282501</v>
      </c>
      <c r="H464" s="70">
        <v>462</v>
      </c>
      <c r="I464" s="70" t="s">
        <v>540</v>
      </c>
      <c r="J464" s="75">
        <v>0</v>
      </c>
      <c r="K464" s="71">
        <v>20455.0303816749</v>
      </c>
      <c r="L464" s="71">
        <v>15374.4818227339</v>
      </c>
      <c r="M464" s="71">
        <v>35829.512204408798</v>
      </c>
      <c r="O464" s="70">
        <v>462</v>
      </c>
      <c r="P464" s="70" t="s">
        <v>540</v>
      </c>
      <c r="Q464" s="75">
        <v>1123800.3027518201</v>
      </c>
      <c r="R464" s="71">
        <v>214627.82763220699</v>
      </c>
      <c r="S464" s="71">
        <v>28821.730999973399</v>
      </c>
      <c r="T464" s="71">
        <v>1367249.8613839999</v>
      </c>
      <c r="V464" s="70">
        <v>462</v>
      </c>
      <c r="W464" s="70" t="s">
        <v>540</v>
      </c>
      <c r="X464" s="71">
        <v>0</v>
      </c>
      <c r="Y464" s="71">
        <v>18533.2267049004</v>
      </c>
      <c r="Z464" s="71">
        <v>9795.6340161129101</v>
      </c>
      <c r="AA464" s="71">
        <v>28328.860721013301</v>
      </c>
      <c r="AC464" s="70">
        <v>462</v>
      </c>
      <c r="AD464" s="70" t="s">
        <v>540</v>
      </c>
      <c r="AE464" s="71">
        <v>27748.155623501701</v>
      </c>
      <c r="AF464" s="71">
        <v>33085.707189136199</v>
      </c>
      <c r="AG464" s="71">
        <v>5263.1256019067796</v>
      </c>
      <c r="AH464" s="71">
        <v>66096.988414544699</v>
      </c>
      <c r="AJ464" s="70">
        <v>462</v>
      </c>
      <c r="AK464" s="70" t="s">
        <v>540</v>
      </c>
      <c r="AL464" s="71">
        <v>0</v>
      </c>
      <c r="AM464" s="71">
        <v>77.914222616098002</v>
      </c>
      <c r="AN464" s="71">
        <v>94.068781016584794</v>
      </c>
      <c r="AO464" s="71">
        <v>171.98300363268299</v>
      </c>
      <c r="AQ464" s="70">
        <v>462</v>
      </c>
      <c r="AR464" s="70" t="s">
        <v>540</v>
      </c>
      <c r="AS464" s="71">
        <v>0</v>
      </c>
      <c r="AT464" s="71">
        <v>453.15870386642302</v>
      </c>
      <c r="AU464" s="71">
        <v>153.72910687093301</v>
      </c>
      <c r="AV464" s="71">
        <v>606.88781073735697</v>
      </c>
      <c r="AX464" s="70">
        <v>462</v>
      </c>
      <c r="AY464" s="70" t="s">
        <v>540</v>
      </c>
      <c r="AZ464" s="71">
        <v>0</v>
      </c>
      <c r="BA464" s="71">
        <v>77.914222616098002</v>
      </c>
      <c r="BB464" s="71">
        <v>94.068781016584794</v>
      </c>
      <c r="BC464" s="71">
        <v>171.98300363268299</v>
      </c>
      <c r="BE464" s="70">
        <v>462</v>
      </c>
      <c r="BF464" s="70" t="s">
        <v>540</v>
      </c>
      <c r="BG464" s="71">
        <v>0</v>
      </c>
      <c r="BH464" s="71">
        <v>453.15870386642302</v>
      </c>
      <c r="BI464" s="71">
        <v>153.72910687093301</v>
      </c>
      <c r="BJ464" s="71">
        <v>606.88781073735697</v>
      </c>
      <c r="BL464" s="70">
        <v>462</v>
      </c>
      <c r="BM464" s="70" t="s">
        <v>540</v>
      </c>
      <c r="BN464" s="71">
        <v>0</v>
      </c>
      <c r="BO464" s="71">
        <v>158.65830183446701</v>
      </c>
      <c r="BP464" s="71">
        <v>191.55415469224101</v>
      </c>
      <c r="BQ464" s="71">
        <v>350.21245652670899</v>
      </c>
      <c r="BS464" s="70">
        <v>462</v>
      </c>
      <c r="BT464" s="70" t="s">
        <v>540</v>
      </c>
      <c r="BU464" s="71">
        <v>0</v>
      </c>
      <c r="BV464" s="71">
        <v>679.71857908616903</v>
      </c>
      <c r="BW464" s="71">
        <v>248.99375318115901</v>
      </c>
      <c r="BX464" s="71">
        <v>928.71233226732795</v>
      </c>
      <c r="BZ464" s="70">
        <v>462</v>
      </c>
      <c r="CA464" s="70" t="s">
        <v>540</v>
      </c>
      <c r="CB464" s="71">
        <v>0</v>
      </c>
      <c r="CC464" s="71">
        <v>587.96369653518002</v>
      </c>
      <c r="CD464" s="71">
        <v>382.589883743955</v>
      </c>
      <c r="CE464" s="71">
        <v>970.55358027913599</v>
      </c>
      <c r="CG464" s="70">
        <v>462</v>
      </c>
      <c r="CH464" s="70" t="s">
        <v>540</v>
      </c>
      <c r="CI464" s="71">
        <v>0</v>
      </c>
      <c r="CJ464" s="71">
        <v>3247.4752342356501</v>
      </c>
      <c r="CK464" s="71">
        <v>791.04822444079002</v>
      </c>
      <c r="CL464" s="71">
        <v>4038.52345867644</v>
      </c>
      <c r="CN464" s="70">
        <v>462</v>
      </c>
      <c r="CO464" s="70" t="s">
        <v>540</v>
      </c>
      <c r="CP464" s="71">
        <v>0</v>
      </c>
      <c r="CQ464" s="71">
        <v>65.719157088570398</v>
      </c>
      <c r="CR464" s="71">
        <v>79.345218230823505</v>
      </c>
      <c r="CS464" s="71">
        <v>145.064375319394</v>
      </c>
      <c r="CU464" s="70">
        <v>462</v>
      </c>
      <c r="CV464" s="70" t="s">
        <v>540</v>
      </c>
      <c r="CW464" s="71">
        <v>0</v>
      </c>
      <c r="CX464" s="71">
        <v>368.87678826820002</v>
      </c>
      <c r="CY464" s="71">
        <v>131.75745792849</v>
      </c>
      <c r="CZ464" s="71">
        <v>500.63424619669001</v>
      </c>
      <c r="DB464" s="70">
        <v>462</v>
      </c>
      <c r="DC464" s="70" t="s">
        <v>540</v>
      </c>
      <c r="DD464" s="71">
        <v>0</v>
      </c>
      <c r="DE464" s="71">
        <v>487.15243293334601</v>
      </c>
      <c r="DF464" s="71">
        <v>361.61803396033599</v>
      </c>
      <c r="DG464" s="71">
        <v>848.77046689368206</v>
      </c>
      <c r="DI464" s="70">
        <v>462</v>
      </c>
      <c r="DJ464" s="70" t="s">
        <v>540</v>
      </c>
      <c r="DK464" s="71">
        <v>0</v>
      </c>
      <c r="DL464" s="71">
        <v>1387.12720074096</v>
      </c>
      <c r="DM464" s="71">
        <v>480.69314865933501</v>
      </c>
      <c r="DN464" s="71">
        <v>1867.8203494002901</v>
      </c>
      <c r="DP464" s="70">
        <v>462</v>
      </c>
      <c r="DQ464" s="70" t="s">
        <v>540</v>
      </c>
      <c r="DR464" s="71">
        <v>0</v>
      </c>
      <c r="DS464" s="71">
        <v>179.081430075908</v>
      </c>
      <c r="DT464" s="71">
        <v>216.211768074124</v>
      </c>
      <c r="DU464" s="71">
        <v>395.29319815003203</v>
      </c>
      <c r="DW464" s="70">
        <v>462</v>
      </c>
      <c r="DX464" s="70" t="s">
        <v>540</v>
      </c>
      <c r="DY464" s="71">
        <v>13874.0778117509</v>
      </c>
      <c r="DZ464" s="71">
        <v>2386.6709704595401</v>
      </c>
      <c r="EA464" s="71">
        <v>377.48219854164802</v>
      </c>
      <c r="EB464" s="71">
        <v>16638.230980752101</v>
      </c>
    </row>
    <row r="465" spans="1:132" x14ac:dyDescent="0.35">
      <c r="A465" s="70">
        <v>463</v>
      </c>
      <c r="B465" s="70" t="s">
        <v>541</v>
      </c>
      <c r="C465" s="71">
        <v>0</v>
      </c>
      <c r="D465" s="71">
        <v>608.69613133408905</v>
      </c>
      <c r="E465" s="71">
        <v>361.56747513233103</v>
      </c>
      <c r="F465" s="71">
        <v>970.26360646642001</v>
      </c>
      <c r="H465" s="70">
        <v>463</v>
      </c>
      <c r="I465" s="70" t="s">
        <v>541</v>
      </c>
      <c r="J465" s="75">
        <v>0</v>
      </c>
      <c r="K465" s="71">
        <v>7033.33229333279</v>
      </c>
      <c r="L465" s="71">
        <v>6502.9363832130302</v>
      </c>
      <c r="M465" s="71">
        <v>13536.2686765458</v>
      </c>
      <c r="O465" s="70">
        <v>463</v>
      </c>
      <c r="P465" s="70" t="s">
        <v>541</v>
      </c>
      <c r="Q465" s="75">
        <v>7126437.4218278602</v>
      </c>
      <c r="R465" s="71">
        <v>65759.111384519099</v>
      </c>
      <c r="S465" s="71">
        <v>12159.6984976246</v>
      </c>
      <c r="T465" s="71">
        <v>7204356.23171</v>
      </c>
      <c r="V465" s="70">
        <v>463</v>
      </c>
      <c r="W465" s="70" t="s">
        <v>541</v>
      </c>
      <c r="X465" s="71">
        <v>0</v>
      </c>
      <c r="Y465" s="71">
        <v>5446.0900462559803</v>
      </c>
      <c r="Z465" s="71">
        <v>4146.7761872116598</v>
      </c>
      <c r="AA465" s="71">
        <v>9592.8662334676392</v>
      </c>
      <c r="AC465" s="70">
        <v>463</v>
      </c>
      <c r="AD465" s="70" t="s">
        <v>541</v>
      </c>
      <c r="AE465" s="71">
        <v>286489.94660614501</v>
      </c>
      <c r="AF465" s="71">
        <v>8663.9173783099104</v>
      </c>
      <c r="AG465" s="71">
        <v>2219.3155778329801</v>
      </c>
      <c r="AH465" s="71">
        <v>297373.17956228799</v>
      </c>
      <c r="AJ465" s="70">
        <v>463</v>
      </c>
      <c r="AK465" s="70" t="s">
        <v>541</v>
      </c>
      <c r="AL465" s="71">
        <v>0</v>
      </c>
      <c r="AM465" s="71">
        <v>30.3540313597927</v>
      </c>
      <c r="AN465" s="71">
        <v>39.757371162006798</v>
      </c>
      <c r="AO465" s="71">
        <v>70.111402521799505</v>
      </c>
      <c r="AQ465" s="70">
        <v>463</v>
      </c>
      <c r="AR465" s="70" t="s">
        <v>541</v>
      </c>
      <c r="AS465" s="71">
        <v>0</v>
      </c>
      <c r="AT465" s="71">
        <v>150.435224287555</v>
      </c>
      <c r="AU465" s="71">
        <v>64.973271670530195</v>
      </c>
      <c r="AV465" s="71">
        <v>215.40849595808501</v>
      </c>
      <c r="AX465" s="70">
        <v>463</v>
      </c>
      <c r="AY465" s="70" t="s">
        <v>541</v>
      </c>
      <c r="AZ465" s="71">
        <v>0</v>
      </c>
      <c r="BA465" s="71">
        <v>30.3540313597927</v>
      </c>
      <c r="BB465" s="71">
        <v>39.757371162006798</v>
      </c>
      <c r="BC465" s="71">
        <v>70.111402521799505</v>
      </c>
      <c r="BE465" s="70">
        <v>463</v>
      </c>
      <c r="BF465" s="70" t="s">
        <v>541</v>
      </c>
      <c r="BG465" s="71">
        <v>0</v>
      </c>
      <c r="BH465" s="71">
        <v>150.435224287555</v>
      </c>
      <c r="BI465" s="71">
        <v>64.973271670530195</v>
      </c>
      <c r="BJ465" s="71">
        <v>215.40849595808501</v>
      </c>
      <c r="BL465" s="70">
        <v>463</v>
      </c>
      <c r="BM465" s="70" t="s">
        <v>541</v>
      </c>
      <c r="BN465" s="71">
        <v>0</v>
      </c>
      <c r="BO465" s="71">
        <v>61.8105258279232</v>
      </c>
      <c r="BP465" s="71">
        <v>80.958736186676205</v>
      </c>
      <c r="BQ465" s="71">
        <v>142.76926201459901</v>
      </c>
      <c r="BS465" s="70">
        <v>463</v>
      </c>
      <c r="BT465" s="70" t="s">
        <v>541</v>
      </c>
      <c r="BU465" s="71">
        <v>0</v>
      </c>
      <c r="BV465" s="71">
        <v>214.22701794390699</v>
      </c>
      <c r="BW465" s="71">
        <v>105.152417779525</v>
      </c>
      <c r="BX465" s="71">
        <v>319.37943572343198</v>
      </c>
      <c r="BZ465" s="70">
        <v>463</v>
      </c>
      <c r="CA465" s="70" t="s">
        <v>541</v>
      </c>
      <c r="CB465" s="71">
        <v>0</v>
      </c>
      <c r="CC465" s="71">
        <v>196.21201669389799</v>
      </c>
      <c r="CD465" s="71">
        <v>161.87539639696701</v>
      </c>
      <c r="CE465" s="71">
        <v>358.08741309086503</v>
      </c>
      <c r="CG465" s="70">
        <v>463</v>
      </c>
      <c r="CH465" s="70" t="s">
        <v>541</v>
      </c>
      <c r="CI465" s="71">
        <v>0</v>
      </c>
      <c r="CJ465" s="71">
        <v>881.25431929269598</v>
      </c>
      <c r="CK465" s="71">
        <v>333.589657628471</v>
      </c>
      <c r="CL465" s="71">
        <v>1214.84397692117</v>
      </c>
      <c r="CN465" s="70">
        <v>463</v>
      </c>
      <c r="CO465" s="70" t="s">
        <v>541</v>
      </c>
      <c r="CP465" s="71">
        <v>0</v>
      </c>
      <c r="CQ465" s="71">
        <v>25.603045095305198</v>
      </c>
      <c r="CR465" s="71">
        <v>33.5345824304571</v>
      </c>
      <c r="CS465" s="71">
        <v>59.137627525762397</v>
      </c>
      <c r="CU465" s="70">
        <v>463</v>
      </c>
      <c r="CV465" s="70" t="s">
        <v>541</v>
      </c>
      <c r="CW465" s="71">
        <v>0</v>
      </c>
      <c r="CX465" s="71">
        <v>122.326111200757</v>
      </c>
      <c r="CY465" s="71">
        <v>55.675311723090097</v>
      </c>
      <c r="CZ465" s="71">
        <v>178.001422923847</v>
      </c>
      <c r="DB465" s="70">
        <v>463</v>
      </c>
      <c r="DC465" s="70" t="s">
        <v>541</v>
      </c>
      <c r="DD465" s="71">
        <v>0</v>
      </c>
      <c r="DE465" s="71">
        <v>171.27944267488701</v>
      </c>
      <c r="DF465" s="71">
        <v>153.24404072978899</v>
      </c>
      <c r="DG465" s="71">
        <v>324.52348340467603</v>
      </c>
      <c r="DI465" s="70">
        <v>463</v>
      </c>
      <c r="DJ465" s="70" t="s">
        <v>541</v>
      </c>
      <c r="DK465" s="71">
        <v>0</v>
      </c>
      <c r="DL465" s="71">
        <v>462.61172112681498</v>
      </c>
      <c r="DM465" s="71">
        <v>203.168841245914</v>
      </c>
      <c r="DN465" s="71">
        <v>665.78056237272904</v>
      </c>
      <c r="DP465" s="70">
        <v>463</v>
      </c>
      <c r="DQ465" s="70" t="s">
        <v>541</v>
      </c>
      <c r="DR465" s="71">
        <v>0</v>
      </c>
      <c r="DS465" s="71">
        <v>69.767022784329598</v>
      </c>
      <c r="DT465" s="71">
        <v>91.380067010766993</v>
      </c>
      <c r="DU465" s="71">
        <v>161.147089795097</v>
      </c>
      <c r="DW465" s="70">
        <v>463</v>
      </c>
      <c r="DX465" s="70" t="s">
        <v>541</v>
      </c>
      <c r="DY465" s="71">
        <v>71622.486651536296</v>
      </c>
      <c r="DZ465" s="71">
        <v>848.47139055268099</v>
      </c>
      <c r="EA465" s="71">
        <v>159.446990795186</v>
      </c>
      <c r="EB465" s="71">
        <v>72630.405032884199</v>
      </c>
    </row>
    <row r="466" spans="1:132" x14ac:dyDescent="0.35">
      <c r="A466" s="70">
        <v>464</v>
      </c>
      <c r="B466" s="70" t="s">
        <v>542</v>
      </c>
      <c r="C466" s="71">
        <v>0</v>
      </c>
      <c r="D466" s="71">
        <v>32860.892573122102</v>
      </c>
      <c r="E466" s="71">
        <v>17929.776046670901</v>
      </c>
      <c r="F466" s="71">
        <v>50790.668619793003</v>
      </c>
      <c r="H466" s="70">
        <v>464</v>
      </c>
      <c r="I466" s="70" t="s">
        <v>542</v>
      </c>
      <c r="J466" s="75">
        <v>0</v>
      </c>
      <c r="K466" s="71">
        <v>385702.27358004998</v>
      </c>
      <c r="L466" s="71">
        <v>322816.72225472098</v>
      </c>
      <c r="M466" s="71">
        <v>708518.99583477096</v>
      </c>
      <c r="O466" s="70">
        <v>464</v>
      </c>
      <c r="P466" s="70" t="s">
        <v>542</v>
      </c>
      <c r="Q466" s="75">
        <v>879343.83063244703</v>
      </c>
      <c r="R466" s="71">
        <v>3765332.9538117698</v>
      </c>
      <c r="S466" s="71">
        <v>605060.34277298802</v>
      </c>
      <c r="T466" s="71">
        <v>5249737.1272172099</v>
      </c>
      <c r="V466" s="70">
        <v>464</v>
      </c>
      <c r="W466" s="70" t="s">
        <v>542</v>
      </c>
      <c r="X466" s="71">
        <v>0</v>
      </c>
      <c r="Y466" s="71">
        <v>332544.93286120897</v>
      </c>
      <c r="Z466" s="71">
        <v>205690.28676037901</v>
      </c>
      <c r="AA466" s="71">
        <v>538235.21962158801</v>
      </c>
      <c r="AC466" s="70">
        <v>464</v>
      </c>
      <c r="AD466" s="70" t="s">
        <v>542</v>
      </c>
      <c r="AE466" s="71">
        <v>48852.435035135903</v>
      </c>
      <c r="AF466" s="71">
        <v>551161.31031470804</v>
      </c>
      <c r="AG466" s="71">
        <v>110485.828087542</v>
      </c>
      <c r="AH466" s="71">
        <v>710499.57343738503</v>
      </c>
      <c r="AJ466" s="70">
        <v>464</v>
      </c>
      <c r="AK466" s="70" t="s">
        <v>542</v>
      </c>
      <c r="AL466" s="71">
        <v>0</v>
      </c>
      <c r="AM466" s="71">
        <v>1482.08740851682</v>
      </c>
      <c r="AN466" s="71">
        <v>1975.0478152396799</v>
      </c>
      <c r="AO466" s="71">
        <v>3457.1352237565002</v>
      </c>
      <c r="AQ466" s="70">
        <v>464</v>
      </c>
      <c r="AR466" s="70" t="s">
        <v>542</v>
      </c>
      <c r="AS466" s="71">
        <v>0</v>
      </c>
      <c r="AT466" s="71">
        <v>10217.136656738699</v>
      </c>
      <c r="AU466" s="71">
        <v>3227.6664632520901</v>
      </c>
      <c r="AV466" s="71">
        <v>13444.8031199908</v>
      </c>
      <c r="AX466" s="70">
        <v>464</v>
      </c>
      <c r="AY466" s="70" t="s">
        <v>542</v>
      </c>
      <c r="AZ466" s="71">
        <v>0</v>
      </c>
      <c r="BA466" s="71">
        <v>1482.08740851682</v>
      </c>
      <c r="BB466" s="71">
        <v>1975.0478152396799</v>
      </c>
      <c r="BC466" s="71">
        <v>3457.1352237565002</v>
      </c>
      <c r="BE466" s="70">
        <v>464</v>
      </c>
      <c r="BF466" s="70" t="s">
        <v>542</v>
      </c>
      <c r="BG466" s="71">
        <v>0</v>
      </c>
      <c r="BH466" s="71">
        <v>10217.136656738699</v>
      </c>
      <c r="BI466" s="71">
        <v>3227.6664632520901</v>
      </c>
      <c r="BJ466" s="71">
        <v>13444.8031199908</v>
      </c>
      <c r="BL466" s="70">
        <v>464</v>
      </c>
      <c r="BM466" s="70" t="s">
        <v>542</v>
      </c>
      <c r="BN466" s="71">
        <v>0</v>
      </c>
      <c r="BO466" s="71">
        <v>3018.00446067651</v>
      </c>
      <c r="BP466" s="71">
        <v>4021.82967225113</v>
      </c>
      <c r="BQ466" s="71">
        <v>7039.83413292763</v>
      </c>
      <c r="BS466" s="70">
        <v>464</v>
      </c>
      <c r="BT466" s="70" t="s">
        <v>542</v>
      </c>
      <c r="BU466" s="71">
        <v>0</v>
      </c>
      <c r="BV466" s="71">
        <v>15251.6064924767</v>
      </c>
      <c r="BW466" s="71">
        <v>5227.5333873848604</v>
      </c>
      <c r="BX466" s="71">
        <v>20479.139879861501</v>
      </c>
      <c r="BZ466" s="70">
        <v>464</v>
      </c>
      <c r="CA466" s="70" t="s">
        <v>542</v>
      </c>
      <c r="CB466" s="71">
        <v>0</v>
      </c>
      <c r="CC466" s="71">
        <v>11065.1018541469</v>
      </c>
      <c r="CD466" s="71">
        <v>8033.3862566406096</v>
      </c>
      <c r="CE466" s="71">
        <v>19098.488110787501</v>
      </c>
      <c r="CG466" s="70">
        <v>464</v>
      </c>
      <c r="CH466" s="70" t="s">
        <v>542</v>
      </c>
      <c r="CI466" s="71">
        <v>0</v>
      </c>
      <c r="CJ466" s="71">
        <v>55177.848100515199</v>
      </c>
      <c r="CK466" s="71">
        <v>16606.1203139426</v>
      </c>
      <c r="CL466" s="71">
        <v>71783.968414457893</v>
      </c>
      <c r="CN466" s="70">
        <v>464</v>
      </c>
      <c r="CO466" s="70" t="s">
        <v>542</v>
      </c>
      <c r="CP466" s="71">
        <v>0</v>
      </c>
      <c r="CQ466" s="71">
        <v>1250.11239217813</v>
      </c>
      <c r="CR466" s="71">
        <v>1665.9150700472501</v>
      </c>
      <c r="CS466" s="71">
        <v>2916.0274622253801</v>
      </c>
      <c r="CU466" s="70">
        <v>464</v>
      </c>
      <c r="CV466" s="70" t="s">
        <v>542</v>
      </c>
      <c r="CW466" s="71">
        <v>0</v>
      </c>
      <c r="CX466" s="71">
        <v>8271.3363247602392</v>
      </c>
      <c r="CY466" s="71">
        <v>2766.3135991999702</v>
      </c>
      <c r="CZ466" s="71">
        <v>11037.6499239602</v>
      </c>
      <c r="DB466" s="70">
        <v>464</v>
      </c>
      <c r="DC466" s="70" t="s">
        <v>542</v>
      </c>
      <c r="DD466" s="71">
        <v>0</v>
      </c>
      <c r="DE466" s="71">
        <v>9541.9300731501808</v>
      </c>
      <c r="DF466" s="71">
        <v>7593.8682694286599</v>
      </c>
      <c r="DG466" s="71">
        <v>17135.798342578801</v>
      </c>
      <c r="DI466" s="70">
        <v>464</v>
      </c>
      <c r="DJ466" s="70" t="s">
        <v>542</v>
      </c>
      <c r="DK466" s="71">
        <v>0</v>
      </c>
      <c r="DL466" s="71">
        <v>31209.7784653852</v>
      </c>
      <c r="DM466" s="71">
        <v>10092.5570012564</v>
      </c>
      <c r="DN466" s="71">
        <v>41302.335466641598</v>
      </c>
      <c r="DP466" s="70">
        <v>464</v>
      </c>
      <c r="DQ466" s="70" t="s">
        <v>542</v>
      </c>
      <c r="DR466" s="71">
        <v>0</v>
      </c>
      <c r="DS466" s="71">
        <v>3406.4940097323401</v>
      </c>
      <c r="DT466" s="71">
        <v>4539.5355988361298</v>
      </c>
      <c r="DU466" s="71">
        <v>7946.0296085684604</v>
      </c>
      <c r="DW466" s="70">
        <v>464</v>
      </c>
      <c r="DX466" s="70" t="s">
        <v>542</v>
      </c>
      <c r="DY466" s="71">
        <v>0</v>
      </c>
      <c r="DZ466" s="71">
        <v>45482.247219912497</v>
      </c>
      <c r="EA466" s="71">
        <v>7925.21457497546</v>
      </c>
      <c r="EB466" s="71">
        <v>53407.461794887902</v>
      </c>
    </row>
    <row r="467" spans="1:132" x14ac:dyDescent="0.35">
      <c r="A467" s="70">
        <v>465</v>
      </c>
      <c r="B467" s="70" t="s">
        <v>543</v>
      </c>
      <c r="C467" s="71">
        <v>0</v>
      </c>
      <c r="D467" s="71">
        <v>1152.0947463174</v>
      </c>
      <c r="E467" s="71">
        <v>621.44175041527001</v>
      </c>
      <c r="F467" s="71">
        <v>1773.53649673267</v>
      </c>
      <c r="H467" s="70">
        <v>465</v>
      </c>
      <c r="I467" s="70" t="s">
        <v>543</v>
      </c>
      <c r="J467" s="75">
        <v>0</v>
      </c>
      <c r="K467" s="71">
        <v>20825.0510040892</v>
      </c>
      <c r="L467" s="71">
        <v>11170.191938722901</v>
      </c>
      <c r="M467" s="71">
        <v>31995.242942812099</v>
      </c>
      <c r="O467" s="70">
        <v>465</v>
      </c>
      <c r="P467" s="70" t="s">
        <v>543</v>
      </c>
      <c r="Q467" s="75">
        <v>74401.778490629295</v>
      </c>
      <c r="R467" s="71">
        <v>92433.842971139398</v>
      </c>
      <c r="S467" s="71">
        <v>20858.927069231599</v>
      </c>
      <c r="T467" s="71">
        <v>187694.54853100001</v>
      </c>
      <c r="V467" s="70">
        <v>465</v>
      </c>
      <c r="W467" s="70" t="s">
        <v>543</v>
      </c>
      <c r="X467" s="71">
        <v>0</v>
      </c>
      <c r="Y467" s="71">
        <v>13933.1573274361</v>
      </c>
      <c r="Z467" s="71">
        <v>7126.1565401319804</v>
      </c>
      <c r="AA467" s="71">
        <v>21059.3138675681</v>
      </c>
      <c r="AC467" s="70">
        <v>465</v>
      </c>
      <c r="AD467" s="70" t="s">
        <v>543</v>
      </c>
      <c r="AE467" s="71">
        <v>0</v>
      </c>
      <c r="AF467" s="71">
        <v>13954.000555558499</v>
      </c>
      <c r="AG467" s="71">
        <v>3805.9957775565099</v>
      </c>
      <c r="AH467" s="71">
        <v>17759.996333114999</v>
      </c>
      <c r="AJ467" s="70">
        <v>465</v>
      </c>
      <c r="AK467" s="70" t="s">
        <v>543</v>
      </c>
      <c r="AL467" s="71">
        <v>0</v>
      </c>
      <c r="AM467" s="71">
        <v>117.468941689681</v>
      </c>
      <c r="AN467" s="71">
        <v>68.264012593719002</v>
      </c>
      <c r="AO467" s="71">
        <v>185.73295428340001</v>
      </c>
      <c r="AQ467" s="70">
        <v>465</v>
      </c>
      <c r="AR467" s="70" t="s">
        <v>543</v>
      </c>
      <c r="AS467" s="71">
        <v>0</v>
      </c>
      <c r="AT467" s="71">
        <v>559.09516262767204</v>
      </c>
      <c r="AU467" s="71">
        <v>111.560973189652</v>
      </c>
      <c r="AV467" s="71">
        <v>670.65613581732498</v>
      </c>
      <c r="AX467" s="70">
        <v>465</v>
      </c>
      <c r="AY467" s="70" t="s">
        <v>543</v>
      </c>
      <c r="AZ467" s="71">
        <v>0</v>
      </c>
      <c r="BA467" s="71">
        <v>117.468941689681</v>
      </c>
      <c r="BB467" s="71">
        <v>68.264012593719002</v>
      </c>
      <c r="BC467" s="71">
        <v>185.73295428340001</v>
      </c>
      <c r="BE467" s="70">
        <v>465</v>
      </c>
      <c r="BF467" s="70" t="s">
        <v>543</v>
      </c>
      <c r="BG467" s="71">
        <v>0</v>
      </c>
      <c r="BH467" s="71">
        <v>559.09516262767204</v>
      </c>
      <c r="BI467" s="71">
        <v>111.560973189652</v>
      </c>
      <c r="BJ467" s="71">
        <v>670.65613581732498</v>
      </c>
      <c r="BL467" s="70">
        <v>465</v>
      </c>
      <c r="BM467" s="70" t="s">
        <v>543</v>
      </c>
      <c r="BN467" s="71">
        <v>0</v>
      </c>
      <c r="BO467" s="71">
        <v>239.204373489137</v>
      </c>
      <c r="BP467" s="71">
        <v>139.00738467085</v>
      </c>
      <c r="BQ467" s="71">
        <v>378.21175815998703</v>
      </c>
      <c r="BS467" s="70">
        <v>465</v>
      </c>
      <c r="BT467" s="70" t="s">
        <v>543</v>
      </c>
      <c r="BU467" s="71">
        <v>0</v>
      </c>
      <c r="BV467" s="71">
        <v>751.22008473874598</v>
      </c>
      <c r="BW467" s="71">
        <v>180.47368150841001</v>
      </c>
      <c r="BX467" s="71">
        <v>931.69376624715596</v>
      </c>
      <c r="BZ467" s="70">
        <v>465</v>
      </c>
      <c r="CA467" s="70" t="s">
        <v>543</v>
      </c>
      <c r="CB467" s="71">
        <v>0</v>
      </c>
      <c r="CC467" s="71">
        <v>534.85255865188105</v>
      </c>
      <c r="CD467" s="71">
        <v>278.10230869446502</v>
      </c>
      <c r="CE467" s="71">
        <v>812.95486734634596</v>
      </c>
      <c r="CG467" s="70">
        <v>465</v>
      </c>
      <c r="CH467" s="70" t="s">
        <v>543</v>
      </c>
      <c r="CI467" s="71">
        <v>0</v>
      </c>
      <c r="CJ467" s="71">
        <v>2073.3507168593101</v>
      </c>
      <c r="CK467" s="71">
        <v>572.11048202039001</v>
      </c>
      <c r="CL467" s="71">
        <v>2645.4611988797001</v>
      </c>
      <c r="CN467" s="70">
        <v>465</v>
      </c>
      <c r="CO467" s="70" t="s">
        <v>543</v>
      </c>
      <c r="CP467" s="71">
        <v>0</v>
      </c>
      <c r="CQ467" s="71">
        <v>99.082806357067199</v>
      </c>
      <c r="CR467" s="71">
        <v>57.579389442767202</v>
      </c>
      <c r="CS467" s="71">
        <v>156.662195799834</v>
      </c>
      <c r="CU467" s="70">
        <v>465</v>
      </c>
      <c r="CV467" s="70" t="s">
        <v>543</v>
      </c>
      <c r="CW467" s="71">
        <v>0</v>
      </c>
      <c r="CX467" s="71">
        <v>455.12530290193899</v>
      </c>
      <c r="CY467" s="71">
        <v>95.585557663681101</v>
      </c>
      <c r="CZ467" s="71">
        <v>550.71086056562103</v>
      </c>
      <c r="DB467" s="70">
        <v>465</v>
      </c>
      <c r="DC467" s="70" t="s">
        <v>543</v>
      </c>
      <c r="DD467" s="71">
        <v>0</v>
      </c>
      <c r="DE467" s="71">
        <v>434.73774210553302</v>
      </c>
      <c r="DF467" s="71">
        <v>263.491738197534</v>
      </c>
      <c r="DG467" s="71">
        <v>698.22948030306702</v>
      </c>
      <c r="DI467" s="70">
        <v>465</v>
      </c>
      <c r="DJ467" s="70" t="s">
        <v>543</v>
      </c>
      <c r="DK467" s="71">
        <v>0</v>
      </c>
      <c r="DL467" s="71">
        <v>1717.1595564751799</v>
      </c>
      <c r="DM467" s="71">
        <v>348.85118459120201</v>
      </c>
      <c r="DN467" s="71">
        <v>2066.01074106638</v>
      </c>
      <c r="DP467" s="70">
        <v>465</v>
      </c>
      <c r="DQ467" s="70" t="s">
        <v>543</v>
      </c>
      <c r="DR467" s="71">
        <v>0</v>
      </c>
      <c r="DS467" s="71">
        <v>269.99571273326399</v>
      </c>
      <c r="DT467" s="71">
        <v>156.90096862337501</v>
      </c>
      <c r="DU467" s="71">
        <v>426.896681356638</v>
      </c>
      <c r="DW467" s="70">
        <v>465</v>
      </c>
      <c r="DX467" s="70" t="s">
        <v>543</v>
      </c>
      <c r="DY467" s="71">
        <v>0</v>
      </c>
      <c r="DZ467" s="71">
        <v>1366.88311554297</v>
      </c>
      <c r="EA467" s="71">
        <v>273.68928664688502</v>
      </c>
      <c r="EB467" s="71">
        <v>1640.57240218986</v>
      </c>
    </row>
    <row r="468" spans="1:132" x14ac:dyDescent="0.35">
      <c r="A468" s="70">
        <v>466</v>
      </c>
      <c r="B468" s="70" t="s">
        <v>544</v>
      </c>
      <c r="C468" s="71">
        <v>0</v>
      </c>
      <c r="D468" s="71">
        <v>294.99961036382598</v>
      </c>
      <c r="E468" s="71">
        <v>1269.8739749204799</v>
      </c>
      <c r="F468" s="71">
        <v>1564.8735852842999</v>
      </c>
      <c r="H468" s="70">
        <v>466</v>
      </c>
      <c r="I468" s="70" t="s">
        <v>544</v>
      </c>
      <c r="J468" s="75">
        <v>0</v>
      </c>
      <c r="K468" s="71">
        <v>2755.2903872300199</v>
      </c>
      <c r="L468" s="71">
        <v>22545.462738899099</v>
      </c>
      <c r="M468" s="71">
        <v>25300.753126129101</v>
      </c>
      <c r="O468" s="70">
        <v>466</v>
      </c>
      <c r="P468" s="70" t="s">
        <v>544</v>
      </c>
      <c r="Q468" s="75">
        <v>925509.72894675599</v>
      </c>
      <c r="R468" s="71">
        <v>93693.261564531</v>
      </c>
      <c r="S468" s="71">
        <v>40928.783752010699</v>
      </c>
      <c r="T468" s="71">
        <v>1060131.7742633</v>
      </c>
      <c r="V468" s="70">
        <v>466</v>
      </c>
      <c r="W468" s="70" t="s">
        <v>544</v>
      </c>
      <c r="X468" s="71">
        <v>0</v>
      </c>
      <c r="Y468" s="71">
        <v>2814.5861984473199</v>
      </c>
      <c r="Z468" s="71">
        <v>14516.2484804383</v>
      </c>
      <c r="AA468" s="71">
        <v>17330.8346788856</v>
      </c>
      <c r="AC468" s="70">
        <v>466</v>
      </c>
      <c r="AD468" s="70" t="s">
        <v>544</v>
      </c>
      <c r="AE468" s="71">
        <v>38562.905372781497</v>
      </c>
      <c r="AF468" s="71">
        <v>10867.2750064601</v>
      </c>
      <c r="AG468" s="71">
        <v>7423.9138165508803</v>
      </c>
      <c r="AH468" s="71">
        <v>56854.094195792502</v>
      </c>
      <c r="AJ468" s="70">
        <v>466</v>
      </c>
      <c r="AK468" s="70" t="s">
        <v>544</v>
      </c>
      <c r="AL468" s="71">
        <v>0</v>
      </c>
      <c r="AM468" s="71">
        <v>15.162899072329999</v>
      </c>
      <c r="AN468" s="71">
        <v>136.61543732195901</v>
      </c>
      <c r="AO468" s="71">
        <v>151.778336394289</v>
      </c>
      <c r="AQ468" s="70">
        <v>466</v>
      </c>
      <c r="AR468" s="70" t="s">
        <v>544</v>
      </c>
      <c r="AS468" s="71">
        <v>0</v>
      </c>
      <c r="AT468" s="71">
        <v>167.50661646182101</v>
      </c>
      <c r="AU468" s="71">
        <v>223.30149716304999</v>
      </c>
      <c r="AV468" s="71">
        <v>390.808113624871</v>
      </c>
      <c r="AX468" s="70">
        <v>466</v>
      </c>
      <c r="AY468" s="70" t="s">
        <v>544</v>
      </c>
      <c r="AZ468" s="71">
        <v>0</v>
      </c>
      <c r="BA468" s="71">
        <v>15.162899072329999</v>
      </c>
      <c r="BB468" s="71">
        <v>136.61543732195901</v>
      </c>
      <c r="BC468" s="71">
        <v>151.778336394289</v>
      </c>
      <c r="BE468" s="70">
        <v>466</v>
      </c>
      <c r="BF468" s="70" t="s">
        <v>544</v>
      </c>
      <c r="BG468" s="71">
        <v>0</v>
      </c>
      <c r="BH468" s="71">
        <v>167.50661646182101</v>
      </c>
      <c r="BI468" s="71">
        <v>223.30149716304999</v>
      </c>
      <c r="BJ468" s="71">
        <v>390.808113624871</v>
      </c>
      <c r="BL468" s="70">
        <v>466</v>
      </c>
      <c r="BM468" s="70" t="s">
        <v>544</v>
      </c>
      <c r="BN468" s="71">
        <v>0</v>
      </c>
      <c r="BO468" s="71">
        <v>30.8765169814613</v>
      </c>
      <c r="BP468" s="71">
        <v>278.192768432972</v>
      </c>
      <c r="BQ468" s="71">
        <v>309.06928541443398</v>
      </c>
      <c r="BS468" s="70">
        <v>466</v>
      </c>
      <c r="BT468" s="70" t="s">
        <v>544</v>
      </c>
      <c r="BU468" s="71">
        <v>0</v>
      </c>
      <c r="BV468" s="71">
        <v>241.55600066178599</v>
      </c>
      <c r="BW468" s="71">
        <v>358.050316975013</v>
      </c>
      <c r="BX468" s="71">
        <v>599.60631763679896</v>
      </c>
      <c r="BZ468" s="70">
        <v>466</v>
      </c>
      <c r="CA468" s="70" t="s">
        <v>544</v>
      </c>
      <c r="CB468" s="71">
        <v>0</v>
      </c>
      <c r="CC468" s="71">
        <v>71.397878089371801</v>
      </c>
      <c r="CD468" s="71">
        <v>563.25880745832796</v>
      </c>
      <c r="CE468" s="71">
        <v>634.656685547699</v>
      </c>
      <c r="CG468" s="70">
        <v>466</v>
      </c>
      <c r="CH468" s="70" t="s">
        <v>544</v>
      </c>
      <c r="CI468" s="71">
        <v>0</v>
      </c>
      <c r="CJ468" s="71">
        <v>869.74297352347799</v>
      </c>
      <c r="CK468" s="71">
        <v>1116.9494391803501</v>
      </c>
      <c r="CL468" s="71">
        <v>1986.6924127038301</v>
      </c>
      <c r="CN468" s="70">
        <v>466</v>
      </c>
      <c r="CO468" s="70" t="s">
        <v>544</v>
      </c>
      <c r="CP468" s="71">
        <v>0</v>
      </c>
      <c r="CQ468" s="71">
        <v>12.7896154590742</v>
      </c>
      <c r="CR468" s="71">
        <v>115.232509349719</v>
      </c>
      <c r="CS468" s="71">
        <v>128.022124808793</v>
      </c>
      <c r="CU468" s="70">
        <v>466</v>
      </c>
      <c r="CV468" s="70" t="s">
        <v>544</v>
      </c>
      <c r="CW468" s="71">
        <v>0</v>
      </c>
      <c r="CX468" s="71">
        <v>137.74289604814501</v>
      </c>
      <c r="CY468" s="71">
        <v>190.882652641768</v>
      </c>
      <c r="CZ468" s="71">
        <v>328.62554868991299</v>
      </c>
      <c r="DB468" s="70">
        <v>466</v>
      </c>
      <c r="DC468" s="70" t="s">
        <v>544</v>
      </c>
      <c r="DD468" s="71">
        <v>0</v>
      </c>
      <c r="DE468" s="71">
        <v>154.19056665619499</v>
      </c>
      <c r="DF468" s="71">
        <v>542.80513823901197</v>
      </c>
      <c r="DG468" s="71">
        <v>696.99570489520602</v>
      </c>
      <c r="DI468" s="70">
        <v>466</v>
      </c>
      <c r="DJ468" s="70" t="s">
        <v>544</v>
      </c>
      <c r="DK468" s="71">
        <v>0</v>
      </c>
      <c r="DL468" s="71">
        <v>518.28654894722297</v>
      </c>
      <c r="DM468" s="71">
        <v>698.45036944068704</v>
      </c>
      <c r="DN468" s="71">
        <v>1216.73691838791</v>
      </c>
      <c r="DP468" s="70">
        <v>466</v>
      </c>
      <c r="DQ468" s="70" t="s">
        <v>544</v>
      </c>
      <c r="DR468" s="71">
        <v>0</v>
      </c>
      <c r="DS468" s="71">
        <v>34.851065168793497</v>
      </c>
      <c r="DT468" s="71">
        <v>314.00284908967598</v>
      </c>
      <c r="DU468" s="71">
        <v>348.85391425846899</v>
      </c>
      <c r="DW468" s="70">
        <v>466</v>
      </c>
      <c r="DX468" s="70" t="s">
        <v>544</v>
      </c>
      <c r="DY468" s="71">
        <v>0</v>
      </c>
      <c r="DZ468" s="71">
        <v>806.94076177299496</v>
      </c>
      <c r="EA468" s="71">
        <v>544.22341384175695</v>
      </c>
      <c r="EB468" s="71">
        <v>1351.1641756147501</v>
      </c>
    </row>
    <row r="469" spans="1:132" x14ac:dyDescent="0.35">
      <c r="A469" s="70">
        <v>467</v>
      </c>
      <c r="B469" s="70" t="s">
        <v>545</v>
      </c>
      <c r="C469" s="71">
        <v>0</v>
      </c>
      <c r="D469" s="71">
        <v>8568.13841605585</v>
      </c>
      <c r="E469" s="71">
        <v>8050.7938814216404</v>
      </c>
      <c r="F469" s="71">
        <v>16618.932297477499</v>
      </c>
      <c r="H469" s="70">
        <v>467</v>
      </c>
      <c r="I469" s="70" t="s">
        <v>545</v>
      </c>
      <c r="J469" s="75">
        <v>0</v>
      </c>
      <c r="K469" s="71">
        <v>154590.861349663</v>
      </c>
      <c r="L469" s="71">
        <v>144728.85241717301</v>
      </c>
      <c r="M469" s="71">
        <v>299319.71376683598</v>
      </c>
      <c r="O469" s="70">
        <v>467</v>
      </c>
      <c r="P469" s="70" t="s">
        <v>545</v>
      </c>
      <c r="Q469" s="75">
        <v>839032.32203495002</v>
      </c>
      <c r="R469" s="71">
        <v>777418.64833260805</v>
      </c>
      <c r="S469" s="71">
        <v>270341.28267802403</v>
      </c>
      <c r="T469" s="71">
        <v>1886792.2530455799</v>
      </c>
      <c r="V469" s="70">
        <v>467</v>
      </c>
      <c r="W469" s="70" t="s">
        <v>545</v>
      </c>
      <c r="X469" s="71">
        <v>0</v>
      </c>
      <c r="Y469" s="71">
        <v>106950.24511289</v>
      </c>
      <c r="Z469" s="71">
        <v>92322.589365407606</v>
      </c>
      <c r="AA469" s="71">
        <v>199272.834478298</v>
      </c>
      <c r="AC469" s="70">
        <v>467</v>
      </c>
      <c r="AD469" s="70" t="s">
        <v>545</v>
      </c>
      <c r="AE469" s="71">
        <v>52439.520127184398</v>
      </c>
      <c r="AF469" s="71">
        <v>116519.52295886001</v>
      </c>
      <c r="AG469" s="71">
        <v>49330.4036539187</v>
      </c>
      <c r="AH469" s="71">
        <v>218289.44673996299</v>
      </c>
      <c r="AJ469" s="70">
        <v>467</v>
      </c>
      <c r="AK469" s="70" t="s">
        <v>545</v>
      </c>
      <c r="AL469" s="71">
        <v>0</v>
      </c>
      <c r="AM469" s="71">
        <v>848.02170918303295</v>
      </c>
      <c r="AN469" s="71">
        <v>884.55445680919195</v>
      </c>
      <c r="AO469" s="71">
        <v>1732.57616599223</v>
      </c>
      <c r="AQ469" s="70">
        <v>467</v>
      </c>
      <c r="AR469" s="70" t="s">
        <v>545</v>
      </c>
      <c r="AS469" s="71">
        <v>0</v>
      </c>
      <c r="AT469" s="71">
        <v>4188.2639951656101</v>
      </c>
      <c r="AU469" s="71">
        <v>1445.5872662972199</v>
      </c>
      <c r="AV469" s="71">
        <v>5633.8512614628398</v>
      </c>
      <c r="AX469" s="70">
        <v>467</v>
      </c>
      <c r="AY469" s="70" t="s">
        <v>545</v>
      </c>
      <c r="AZ469" s="71">
        <v>0</v>
      </c>
      <c r="BA469" s="71">
        <v>848.02170918303295</v>
      </c>
      <c r="BB469" s="71">
        <v>884.55445680919195</v>
      </c>
      <c r="BC469" s="71">
        <v>1732.57616599223</v>
      </c>
      <c r="BE469" s="70">
        <v>467</v>
      </c>
      <c r="BF469" s="70" t="s">
        <v>545</v>
      </c>
      <c r="BG469" s="71">
        <v>0</v>
      </c>
      <c r="BH469" s="71">
        <v>4188.2639951656101</v>
      </c>
      <c r="BI469" s="71">
        <v>1445.5872662972199</v>
      </c>
      <c r="BJ469" s="71">
        <v>5633.8512614628398</v>
      </c>
      <c r="BL469" s="70">
        <v>467</v>
      </c>
      <c r="BM469" s="70" t="s">
        <v>545</v>
      </c>
      <c r="BN469" s="71">
        <v>0</v>
      </c>
      <c r="BO469" s="71">
        <v>1726.84369785323</v>
      </c>
      <c r="BP469" s="71">
        <v>1801.2360681432301</v>
      </c>
      <c r="BQ469" s="71">
        <v>3528.0797659964601</v>
      </c>
      <c r="BS469" s="70">
        <v>467</v>
      </c>
      <c r="BT469" s="70" t="s">
        <v>545</v>
      </c>
      <c r="BU469" s="71">
        <v>0</v>
      </c>
      <c r="BV469" s="71">
        <v>5748.4888857961996</v>
      </c>
      <c r="BW469" s="71">
        <v>2338.7590484431698</v>
      </c>
      <c r="BX469" s="71">
        <v>8087.2479342393699</v>
      </c>
      <c r="BZ469" s="70">
        <v>467</v>
      </c>
      <c r="CA469" s="70" t="s">
        <v>545</v>
      </c>
      <c r="CB469" s="71">
        <v>0</v>
      </c>
      <c r="CC469" s="71">
        <v>4010.46384649526</v>
      </c>
      <c r="CD469" s="71">
        <v>3603.1585547831701</v>
      </c>
      <c r="CE469" s="71">
        <v>7613.6224012784196</v>
      </c>
      <c r="CG469" s="70">
        <v>467</v>
      </c>
      <c r="CH469" s="70" t="s">
        <v>545</v>
      </c>
      <c r="CI469" s="71">
        <v>0</v>
      </c>
      <c r="CJ469" s="71">
        <v>15182.278200332299</v>
      </c>
      <c r="CK469" s="71">
        <v>7415.1912152874902</v>
      </c>
      <c r="CL469" s="71">
        <v>22597.469415619798</v>
      </c>
      <c r="CN469" s="70">
        <v>467</v>
      </c>
      <c r="CO469" s="70" t="s">
        <v>545</v>
      </c>
      <c r="CP469" s="71">
        <v>0</v>
      </c>
      <c r="CQ469" s="71">
        <v>715.29009786722804</v>
      </c>
      <c r="CR469" s="71">
        <v>746.10477199868103</v>
      </c>
      <c r="CS469" s="71">
        <v>1461.3948698659101</v>
      </c>
      <c r="CU469" s="70">
        <v>467</v>
      </c>
      <c r="CV469" s="70" t="s">
        <v>545</v>
      </c>
      <c r="CW469" s="71">
        <v>0</v>
      </c>
      <c r="CX469" s="71">
        <v>3395.6779207693899</v>
      </c>
      <c r="CY469" s="71">
        <v>1238.6102479428901</v>
      </c>
      <c r="CZ469" s="71">
        <v>4634.2881687122799</v>
      </c>
      <c r="DB469" s="70">
        <v>467</v>
      </c>
      <c r="DC469" s="70" t="s">
        <v>545</v>
      </c>
      <c r="DD469" s="71">
        <v>0</v>
      </c>
      <c r="DE469" s="71">
        <v>3031.90758206699</v>
      </c>
      <c r="DF469" s="71">
        <v>3413.2495896679602</v>
      </c>
      <c r="DG469" s="71">
        <v>6445.1571717349398</v>
      </c>
      <c r="DI469" s="70">
        <v>467</v>
      </c>
      <c r="DJ469" s="70" t="s">
        <v>545</v>
      </c>
      <c r="DK469" s="71">
        <v>0</v>
      </c>
      <c r="DL469" s="71">
        <v>12827.631892184199</v>
      </c>
      <c r="DM469" s="71">
        <v>4520.3391847601497</v>
      </c>
      <c r="DN469" s="71">
        <v>17347.971076944399</v>
      </c>
      <c r="DP469" s="70">
        <v>467</v>
      </c>
      <c r="DQ469" s="70" t="s">
        <v>545</v>
      </c>
      <c r="DR469" s="71">
        <v>0</v>
      </c>
      <c r="DS469" s="71">
        <v>1949.1298933211201</v>
      </c>
      <c r="DT469" s="71">
        <v>2033.0983456758399</v>
      </c>
      <c r="DU469" s="71">
        <v>3982.22823899697</v>
      </c>
      <c r="DW469" s="70">
        <v>467</v>
      </c>
      <c r="DX469" s="70" t="s">
        <v>545</v>
      </c>
      <c r="DY469" s="71">
        <v>0</v>
      </c>
      <c r="DZ469" s="71">
        <v>11451.4960541848</v>
      </c>
      <c r="EA469" s="71">
        <v>3546.6576040400701</v>
      </c>
      <c r="EB469" s="71">
        <v>14998.153658224801</v>
      </c>
    </row>
    <row r="470" spans="1:132" x14ac:dyDescent="0.35">
      <c r="A470" s="70">
        <v>468</v>
      </c>
      <c r="B470" s="70" t="s">
        <v>546</v>
      </c>
      <c r="C470" s="71">
        <v>0</v>
      </c>
      <c r="D470" s="71">
        <v>3359.8097697099902</v>
      </c>
      <c r="E470" s="71">
        <v>3880.9367451703401</v>
      </c>
      <c r="F470" s="71">
        <v>7240.7465148803203</v>
      </c>
      <c r="H470" s="70">
        <v>468</v>
      </c>
      <c r="I470" s="70" t="s">
        <v>546</v>
      </c>
      <c r="J470" s="75">
        <v>0</v>
      </c>
      <c r="K470" s="71">
        <v>19737.8031814936</v>
      </c>
      <c r="L470" s="71">
        <v>69721.732179558006</v>
      </c>
      <c r="M470" s="71">
        <v>89459.535361051603</v>
      </c>
      <c r="O470" s="70">
        <v>468</v>
      </c>
      <c r="P470" s="70" t="s">
        <v>546</v>
      </c>
      <c r="Q470" s="75">
        <v>544437.22613959201</v>
      </c>
      <c r="R470" s="71">
        <v>245194.648463055</v>
      </c>
      <c r="S470" s="71">
        <v>130042.931973628</v>
      </c>
      <c r="T470" s="71">
        <v>919674.80657627503</v>
      </c>
      <c r="V470" s="70">
        <v>468</v>
      </c>
      <c r="W470" s="70" t="s">
        <v>546</v>
      </c>
      <c r="X470" s="71">
        <v>0</v>
      </c>
      <c r="Y470" s="71">
        <v>16367.5652863086</v>
      </c>
      <c r="Z470" s="71">
        <v>44497.253046128499</v>
      </c>
      <c r="AA470" s="71">
        <v>60864.818332437098</v>
      </c>
      <c r="AC470" s="70">
        <v>468</v>
      </c>
      <c r="AD470" s="70" t="s">
        <v>546</v>
      </c>
      <c r="AE470" s="71">
        <v>21350.479456454599</v>
      </c>
      <c r="AF470" s="71">
        <v>53754.492157164903</v>
      </c>
      <c r="AG470" s="71">
        <v>23722.326278300399</v>
      </c>
      <c r="AH470" s="71">
        <v>98827.297891919894</v>
      </c>
      <c r="AJ470" s="70">
        <v>468</v>
      </c>
      <c r="AK470" s="70" t="s">
        <v>546</v>
      </c>
      <c r="AL470" s="71">
        <v>0</v>
      </c>
      <c r="AM470" s="71">
        <v>103.79326632622499</v>
      </c>
      <c r="AN470" s="71">
        <v>425.935222360117</v>
      </c>
      <c r="AO470" s="71">
        <v>529.72848868634196</v>
      </c>
      <c r="AQ470" s="70">
        <v>468</v>
      </c>
      <c r="AR470" s="70" t="s">
        <v>546</v>
      </c>
      <c r="AS470" s="71">
        <v>0</v>
      </c>
      <c r="AT470" s="71">
        <v>1200.92920814682</v>
      </c>
      <c r="AU470" s="71">
        <v>696.09263908887704</v>
      </c>
      <c r="AV470" s="71">
        <v>1897.0218472357001</v>
      </c>
      <c r="AX470" s="70">
        <v>468</v>
      </c>
      <c r="AY470" s="70" t="s">
        <v>546</v>
      </c>
      <c r="AZ470" s="71">
        <v>0</v>
      </c>
      <c r="BA470" s="71">
        <v>103.79326632622499</v>
      </c>
      <c r="BB470" s="71">
        <v>425.935222360117</v>
      </c>
      <c r="BC470" s="71">
        <v>529.72848868634196</v>
      </c>
      <c r="BE470" s="70">
        <v>468</v>
      </c>
      <c r="BF470" s="70" t="s">
        <v>546</v>
      </c>
      <c r="BG470" s="71">
        <v>0</v>
      </c>
      <c r="BH470" s="71">
        <v>1200.92920814682</v>
      </c>
      <c r="BI470" s="71">
        <v>696.09263908887704</v>
      </c>
      <c r="BJ470" s="71">
        <v>1897.0218472357001</v>
      </c>
      <c r="BL470" s="70">
        <v>468</v>
      </c>
      <c r="BM470" s="70" t="s">
        <v>546</v>
      </c>
      <c r="BN470" s="71">
        <v>0</v>
      </c>
      <c r="BO470" s="71">
        <v>211.35632012029001</v>
      </c>
      <c r="BP470" s="71">
        <v>867.34047779846605</v>
      </c>
      <c r="BQ470" s="71">
        <v>1078.69679791876</v>
      </c>
      <c r="BS470" s="70">
        <v>468</v>
      </c>
      <c r="BT470" s="70" t="s">
        <v>546</v>
      </c>
      <c r="BU470" s="71">
        <v>0</v>
      </c>
      <c r="BV470" s="71">
        <v>1868.9728985556801</v>
      </c>
      <c r="BW470" s="71">
        <v>1125.66058420997</v>
      </c>
      <c r="BX470" s="71">
        <v>2994.6334827656501</v>
      </c>
      <c r="BZ470" s="70">
        <v>468</v>
      </c>
      <c r="CA470" s="70" t="s">
        <v>546</v>
      </c>
      <c r="CB470" s="71">
        <v>0</v>
      </c>
      <c r="CC470" s="71">
        <v>519.53386078677102</v>
      </c>
      <c r="CD470" s="71">
        <v>1736.1051178918301</v>
      </c>
      <c r="CE470" s="71">
        <v>2255.6389786785999</v>
      </c>
      <c r="CG470" s="70">
        <v>468</v>
      </c>
      <c r="CH470" s="70" t="s">
        <v>546</v>
      </c>
      <c r="CI470" s="71">
        <v>0</v>
      </c>
      <c r="CJ470" s="71">
        <v>3465.5508143821098</v>
      </c>
      <c r="CK470" s="71">
        <v>3566.0287610934402</v>
      </c>
      <c r="CL470" s="71">
        <v>7031.57957547555</v>
      </c>
      <c r="CN470" s="70">
        <v>468</v>
      </c>
      <c r="CO470" s="70" t="s">
        <v>546</v>
      </c>
      <c r="CP470" s="71">
        <v>0</v>
      </c>
      <c r="CQ470" s="71">
        <v>87.547635661318694</v>
      </c>
      <c r="CR470" s="71">
        <v>359.26821635330202</v>
      </c>
      <c r="CS470" s="71">
        <v>446.81585201462099</v>
      </c>
      <c r="CU470" s="70">
        <v>468</v>
      </c>
      <c r="CV470" s="70" t="s">
        <v>546</v>
      </c>
      <c r="CW470" s="71">
        <v>0</v>
      </c>
      <c r="CX470" s="71">
        <v>975.28834720569398</v>
      </c>
      <c r="CY470" s="71">
        <v>596.35492060605702</v>
      </c>
      <c r="CZ470" s="71">
        <v>1571.6432678117501</v>
      </c>
      <c r="DB470" s="70">
        <v>468</v>
      </c>
      <c r="DC470" s="70" t="s">
        <v>546</v>
      </c>
      <c r="DD470" s="71">
        <v>0</v>
      </c>
      <c r="DE470" s="71">
        <v>1446.8557606034899</v>
      </c>
      <c r="DF470" s="71">
        <v>1646.09368744975</v>
      </c>
      <c r="DG470" s="71">
        <v>3092.9494480532298</v>
      </c>
      <c r="DI470" s="70">
        <v>468</v>
      </c>
      <c r="DJ470" s="70" t="s">
        <v>546</v>
      </c>
      <c r="DK470" s="71">
        <v>0</v>
      </c>
      <c r="DL470" s="71">
        <v>3671.32457613727</v>
      </c>
      <c r="DM470" s="71">
        <v>2176.7062678007001</v>
      </c>
      <c r="DN470" s="71">
        <v>5848.0308439379696</v>
      </c>
      <c r="DP470" s="70">
        <v>468</v>
      </c>
      <c r="DQ470" s="70" t="s">
        <v>546</v>
      </c>
      <c r="DR470" s="71">
        <v>0</v>
      </c>
      <c r="DS470" s="71">
        <v>238.562947069816</v>
      </c>
      <c r="DT470" s="71">
        <v>978.987997041119</v>
      </c>
      <c r="DU470" s="71">
        <v>1217.55094411093</v>
      </c>
      <c r="DW470" s="70">
        <v>468</v>
      </c>
      <c r="DX470" s="70" t="s">
        <v>546</v>
      </c>
      <c r="DY470" s="71">
        <v>10675.2397282273</v>
      </c>
      <c r="DZ470" s="71">
        <v>3655.0704311303498</v>
      </c>
      <c r="EA470" s="71">
        <v>1707.23248978727</v>
      </c>
      <c r="EB470" s="71">
        <v>16037.5426491449</v>
      </c>
    </row>
    <row r="471" spans="1:132" x14ac:dyDescent="0.35">
      <c r="A471" s="70">
        <v>469</v>
      </c>
      <c r="B471" s="70" t="s">
        <v>547</v>
      </c>
      <c r="C471" s="71">
        <v>0</v>
      </c>
      <c r="D471" s="71">
        <v>5588.6481578314797</v>
      </c>
      <c r="E471" s="71">
        <v>8182.0616184335004</v>
      </c>
      <c r="F471" s="71">
        <v>13770.709776264999</v>
      </c>
      <c r="H471" s="70">
        <v>469</v>
      </c>
      <c r="I471" s="70" t="s">
        <v>547</v>
      </c>
      <c r="J471" s="75">
        <v>0</v>
      </c>
      <c r="K471" s="71">
        <v>201255.42529187899</v>
      </c>
      <c r="L471" s="71">
        <v>146960.35889778699</v>
      </c>
      <c r="M471" s="71">
        <v>348215.78418966598</v>
      </c>
      <c r="O471" s="70">
        <v>469</v>
      </c>
      <c r="P471" s="70" t="s">
        <v>547</v>
      </c>
      <c r="Q471" s="75">
        <v>0</v>
      </c>
      <c r="R471" s="71">
        <v>410858.93220324803</v>
      </c>
      <c r="S471" s="71">
        <v>273972.75010348501</v>
      </c>
      <c r="T471" s="71">
        <v>684831.68230673298</v>
      </c>
      <c r="V471" s="70">
        <v>469</v>
      </c>
      <c r="W471" s="70" t="s">
        <v>547</v>
      </c>
      <c r="X471" s="71">
        <v>0</v>
      </c>
      <c r="Y471" s="71">
        <v>166406.99125651599</v>
      </c>
      <c r="Z471" s="71">
        <v>93807.029541713404</v>
      </c>
      <c r="AA471" s="71">
        <v>260214.02079822999</v>
      </c>
      <c r="AC471" s="70">
        <v>469</v>
      </c>
      <c r="AD471" s="70" t="s">
        <v>547</v>
      </c>
      <c r="AE471" s="71">
        <v>0</v>
      </c>
      <c r="AF471" s="71">
        <v>88140.317967262003</v>
      </c>
      <c r="AG471" s="71">
        <v>49972.861366348399</v>
      </c>
      <c r="AH471" s="71">
        <v>138113.17933360999</v>
      </c>
      <c r="AJ471" s="70">
        <v>469</v>
      </c>
      <c r="AK471" s="70" t="s">
        <v>547</v>
      </c>
      <c r="AL471" s="71">
        <v>0</v>
      </c>
      <c r="AM471" s="71">
        <v>712.56657728051198</v>
      </c>
      <c r="AN471" s="71">
        <v>897.65900474144701</v>
      </c>
      <c r="AO471" s="71">
        <v>1610.22558202196</v>
      </c>
      <c r="AQ471" s="70">
        <v>469</v>
      </c>
      <c r="AR471" s="70" t="s">
        <v>547</v>
      </c>
      <c r="AS471" s="71">
        <v>0</v>
      </c>
      <c r="AT471" s="71">
        <v>2014.62233116519</v>
      </c>
      <c r="AU471" s="71">
        <v>1467.0202684378301</v>
      </c>
      <c r="AV471" s="71">
        <v>3481.6425996030198</v>
      </c>
      <c r="AX471" s="70">
        <v>469</v>
      </c>
      <c r="AY471" s="70" t="s">
        <v>547</v>
      </c>
      <c r="AZ471" s="71">
        <v>0</v>
      </c>
      <c r="BA471" s="71">
        <v>712.56657728051198</v>
      </c>
      <c r="BB471" s="71">
        <v>897.65900474144701</v>
      </c>
      <c r="BC471" s="71">
        <v>1610.22558202196</v>
      </c>
      <c r="BE471" s="70">
        <v>469</v>
      </c>
      <c r="BF471" s="70" t="s">
        <v>547</v>
      </c>
      <c r="BG471" s="71">
        <v>0</v>
      </c>
      <c r="BH471" s="71">
        <v>2014.62233116519</v>
      </c>
      <c r="BI471" s="71">
        <v>1467.0202684378301</v>
      </c>
      <c r="BJ471" s="71">
        <v>3481.6425996030198</v>
      </c>
      <c r="BL471" s="70">
        <v>469</v>
      </c>
      <c r="BM471" s="70" t="s">
        <v>547</v>
      </c>
      <c r="BN471" s="71">
        <v>0</v>
      </c>
      <c r="BO471" s="71">
        <v>1451.0136827312299</v>
      </c>
      <c r="BP471" s="71">
        <v>1827.9211232131399</v>
      </c>
      <c r="BQ471" s="71">
        <v>3278.9348059443601</v>
      </c>
      <c r="BS471" s="70">
        <v>469</v>
      </c>
      <c r="BT471" s="70" t="s">
        <v>547</v>
      </c>
      <c r="BU471" s="71">
        <v>0</v>
      </c>
      <c r="BV471" s="71">
        <v>3128.8022741249902</v>
      </c>
      <c r="BW471" s="71">
        <v>2371.9748757634902</v>
      </c>
      <c r="BX471" s="71">
        <v>5500.7771498884804</v>
      </c>
      <c r="BZ471" s="70">
        <v>469</v>
      </c>
      <c r="CA471" s="70" t="s">
        <v>547</v>
      </c>
      <c r="CB471" s="71">
        <v>0</v>
      </c>
      <c r="CC471" s="71">
        <v>5875.2134795248203</v>
      </c>
      <c r="CD471" s="71">
        <v>3659.6063461828298</v>
      </c>
      <c r="CE471" s="71">
        <v>9534.8198257076492</v>
      </c>
      <c r="CG471" s="70">
        <v>469</v>
      </c>
      <c r="CH471" s="70" t="s">
        <v>547</v>
      </c>
      <c r="CI471" s="71">
        <v>0</v>
      </c>
      <c r="CJ471" s="71">
        <v>5780.2522368088103</v>
      </c>
      <c r="CK471" s="71">
        <v>7512.2213033596599</v>
      </c>
      <c r="CL471" s="71">
        <v>13292.473540168499</v>
      </c>
      <c r="CN471" s="70">
        <v>469</v>
      </c>
      <c r="CO471" s="70" t="s">
        <v>547</v>
      </c>
      <c r="CP471" s="71">
        <v>0</v>
      </c>
      <c r="CQ471" s="71">
        <v>601.03628395423902</v>
      </c>
      <c r="CR471" s="71">
        <v>757.15820762593603</v>
      </c>
      <c r="CS471" s="71">
        <v>1358.1944915801801</v>
      </c>
      <c r="CU471" s="70">
        <v>469</v>
      </c>
      <c r="CV471" s="70" t="s">
        <v>547</v>
      </c>
      <c r="CW471" s="71">
        <v>0</v>
      </c>
      <c r="CX471" s="71">
        <v>1635.77053765243</v>
      </c>
      <c r="CY471" s="71">
        <v>1256.7719435446199</v>
      </c>
      <c r="CZ471" s="71">
        <v>2892.5424811970602</v>
      </c>
      <c r="DB471" s="70">
        <v>469</v>
      </c>
      <c r="DC471" s="70" t="s">
        <v>547</v>
      </c>
      <c r="DD471" s="71">
        <v>0</v>
      </c>
      <c r="DE471" s="71">
        <v>2424.6686250520502</v>
      </c>
      <c r="DF471" s="71">
        <v>3470.9075939054101</v>
      </c>
      <c r="DG471" s="71">
        <v>5895.5762189574598</v>
      </c>
      <c r="DI471" s="70">
        <v>469</v>
      </c>
      <c r="DJ471" s="70" t="s">
        <v>547</v>
      </c>
      <c r="DK471" s="71">
        <v>0</v>
      </c>
      <c r="DL471" s="71">
        <v>6157.7189953576099</v>
      </c>
      <c r="DM471" s="71">
        <v>4587.4454339727199</v>
      </c>
      <c r="DN471" s="71">
        <v>10745.1644293303</v>
      </c>
      <c r="DP471" s="70">
        <v>469</v>
      </c>
      <c r="DQ471" s="70" t="s">
        <v>547</v>
      </c>
      <c r="DR471" s="71">
        <v>0</v>
      </c>
      <c r="DS471" s="71">
        <v>1637.79394055488</v>
      </c>
      <c r="DT471" s="71">
        <v>2063.2184072693399</v>
      </c>
      <c r="DU471" s="71">
        <v>3701.0123478242199</v>
      </c>
      <c r="DW471" s="70">
        <v>469</v>
      </c>
      <c r="DX471" s="70" t="s">
        <v>547</v>
      </c>
      <c r="DY471" s="71">
        <v>0</v>
      </c>
      <c r="DZ471" s="71">
        <v>6137.8240905863604</v>
      </c>
      <c r="EA471" s="71">
        <v>3597.5954007332898</v>
      </c>
      <c r="EB471" s="71">
        <v>9735.4194913196407</v>
      </c>
    </row>
    <row r="472" spans="1:132" x14ac:dyDescent="0.35">
      <c r="A472" s="70">
        <v>470</v>
      </c>
      <c r="B472" s="70" t="s">
        <v>548</v>
      </c>
      <c r="C472" s="71">
        <v>0</v>
      </c>
      <c r="D472" s="71">
        <v>1254.57298755641</v>
      </c>
      <c r="E472" s="71">
        <v>416.15406547068602</v>
      </c>
      <c r="F472" s="71">
        <v>1670.7270530271001</v>
      </c>
      <c r="H472" s="70">
        <v>470</v>
      </c>
      <c r="I472" s="70" t="s">
        <v>548</v>
      </c>
      <c r="J472" s="75">
        <v>0</v>
      </c>
      <c r="K472" s="71">
        <v>10787.9512724345</v>
      </c>
      <c r="L472" s="71">
        <v>7485.6386685954003</v>
      </c>
      <c r="M472" s="71">
        <v>18273.589941029899</v>
      </c>
      <c r="O472" s="70">
        <v>470</v>
      </c>
      <c r="P472" s="70" t="s">
        <v>548</v>
      </c>
      <c r="Q472" s="75">
        <v>105584.091436106</v>
      </c>
      <c r="R472" s="71">
        <v>94832.339626412504</v>
      </c>
      <c r="S472" s="71">
        <v>14001.1655300318</v>
      </c>
      <c r="T472" s="71">
        <v>214417.59659254999</v>
      </c>
      <c r="V472" s="70">
        <v>470</v>
      </c>
      <c r="W472" s="70" t="s">
        <v>548</v>
      </c>
      <c r="X472" s="71">
        <v>0</v>
      </c>
      <c r="Y472" s="71">
        <v>8485.9889698814804</v>
      </c>
      <c r="Z472" s="71">
        <v>4772.9766132949198</v>
      </c>
      <c r="AA472" s="71">
        <v>13258.965583176399</v>
      </c>
      <c r="AC472" s="70">
        <v>470</v>
      </c>
      <c r="AD472" s="70" t="s">
        <v>548</v>
      </c>
      <c r="AE472" s="71">
        <v>0</v>
      </c>
      <c r="AF472" s="71">
        <v>9744.2278787361101</v>
      </c>
      <c r="AG472" s="71">
        <v>2555.5569583312099</v>
      </c>
      <c r="AH472" s="71">
        <v>12299.7848370673</v>
      </c>
      <c r="AJ472" s="70">
        <v>470</v>
      </c>
      <c r="AK472" s="70" t="s">
        <v>548</v>
      </c>
      <c r="AL472" s="71">
        <v>0</v>
      </c>
      <c r="AM472" s="71">
        <v>60.362088051188799</v>
      </c>
      <c r="AN472" s="71">
        <v>45.769286791687499</v>
      </c>
      <c r="AO472" s="71">
        <v>106.131374842876</v>
      </c>
      <c r="AQ472" s="70">
        <v>470</v>
      </c>
      <c r="AR472" s="70" t="s">
        <v>548</v>
      </c>
      <c r="AS472" s="71">
        <v>0</v>
      </c>
      <c r="AT472" s="71">
        <v>609.01407607879105</v>
      </c>
      <c r="AU472" s="71">
        <v>74.798089280528401</v>
      </c>
      <c r="AV472" s="71">
        <v>683.81216535931901</v>
      </c>
      <c r="AX472" s="70">
        <v>470</v>
      </c>
      <c r="AY472" s="70" t="s">
        <v>548</v>
      </c>
      <c r="AZ472" s="71">
        <v>0</v>
      </c>
      <c r="BA472" s="71">
        <v>60.362088051188799</v>
      </c>
      <c r="BB472" s="71">
        <v>45.769286791687499</v>
      </c>
      <c r="BC472" s="71">
        <v>106.131374842876</v>
      </c>
      <c r="BE472" s="70">
        <v>470</v>
      </c>
      <c r="BF472" s="70" t="s">
        <v>548</v>
      </c>
      <c r="BG472" s="71">
        <v>0</v>
      </c>
      <c r="BH472" s="71">
        <v>609.01407607879105</v>
      </c>
      <c r="BI472" s="71">
        <v>74.798089280528401</v>
      </c>
      <c r="BJ472" s="71">
        <v>683.81216535931901</v>
      </c>
      <c r="BL472" s="70">
        <v>470</v>
      </c>
      <c r="BM472" s="70" t="s">
        <v>548</v>
      </c>
      <c r="BN472" s="71">
        <v>0</v>
      </c>
      <c r="BO472" s="71">
        <v>122.91653646564799</v>
      </c>
      <c r="BP472" s="71">
        <v>93.200921150479601</v>
      </c>
      <c r="BQ472" s="71">
        <v>216.11745761612801</v>
      </c>
      <c r="BS472" s="70">
        <v>470</v>
      </c>
      <c r="BT472" s="70" t="s">
        <v>548</v>
      </c>
      <c r="BU472" s="71">
        <v>0</v>
      </c>
      <c r="BV472" s="71">
        <v>738.38762937338697</v>
      </c>
      <c r="BW472" s="71">
        <v>121.063547100593</v>
      </c>
      <c r="BX472" s="71">
        <v>859.45117647398104</v>
      </c>
      <c r="BZ472" s="70">
        <v>470</v>
      </c>
      <c r="CA472" s="70" t="s">
        <v>548</v>
      </c>
      <c r="CB472" s="71">
        <v>0</v>
      </c>
      <c r="CC472" s="71">
        <v>277.88737125502701</v>
      </c>
      <c r="CD472" s="71">
        <v>186.330932967953</v>
      </c>
      <c r="CE472" s="71">
        <v>464.21830422298098</v>
      </c>
      <c r="CG472" s="70">
        <v>470</v>
      </c>
      <c r="CH472" s="70" t="s">
        <v>548</v>
      </c>
      <c r="CI472" s="71">
        <v>0</v>
      </c>
      <c r="CJ472" s="71">
        <v>1438.91521176468</v>
      </c>
      <c r="CK472" s="71">
        <v>384.12740505833801</v>
      </c>
      <c r="CL472" s="71">
        <v>1823.0426168230199</v>
      </c>
      <c r="CN472" s="70">
        <v>470</v>
      </c>
      <c r="CO472" s="70" t="s">
        <v>548</v>
      </c>
      <c r="CP472" s="71">
        <v>0</v>
      </c>
      <c r="CQ472" s="71">
        <v>50.9142671727123</v>
      </c>
      <c r="CR472" s="71">
        <v>38.605518318721799</v>
      </c>
      <c r="CS472" s="71">
        <v>89.519785491434106</v>
      </c>
      <c r="CU472" s="70">
        <v>470</v>
      </c>
      <c r="CV472" s="70" t="s">
        <v>548</v>
      </c>
      <c r="CW472" s="71">
        <v>0</v>
      </c>
      <c r="CX472" s="71">
        <v>483.78886314846199</v>
      </c>
      <c r="CY472" s="71">
        <v>64.095638731953699</v>
      </c>
      <c r="CZ472" s="71">
        <v>547.88450188041497</v>
      </c>
      <c r="DB472" s="70">
        <v>470</v>
      </c>
      <c r="DC472" s="70" t="s">
        <v>548</v>
      </c>
      <c r="DD472" s="71">
        <v>0</v>
      </c>
      <c r="DE472" s="71">
        <v>268.02029139572699</v>
      </c>
      <c r="DF472" s="71">
        <v>176.364911071748</v>
      </c>
      <c r="DG472" s="71">
        <v>444.38520246747498</v>
      </c>
      <c r="DI472" s="70">
        <v>470</v>
      </c>
      <c r="DJ472" s="70" t="s">
        <v>548</v>
      </c>
      <c r="DK472" s="71">
        <v>0</v>
      </c>
      <c r="DL472" s="71">
        <v>1858.6483453877399</v>
      </c>
      <c r="DM472" s="71">
        <v>233.89003005881699</v>
      </c>
      <c r="DN472" s="71">
        <v>2092.5383754465602</v>
      </c>
      <c r="DP472" s="70">
        <v>470</v>
      </c>
      <c r="DQ472" s="70" t="s">
        <v>548</v>
      </c>
      <c r="DR472" s="71">
        <v>0</v>
      </c>
      <c r="DS472" s="71">
        <v>138.73884237845601</v>
      </c>
      <c r="DT472" s="71">
        <v>105.19811476006799</v>
      </c>
      <c r="DU472" s="71">
        <v>243.936957138525</v>
      </c>
      <c r="DW472" s="70">
        <v>470</v>
      </c>
      <c r="DX472" s="70" t="s">
        <v>548</v>
      </c>
      <c r="DY472" s="71">
        <v>0</v>
      </c>
      <c r="DZ472" s="71">
        <v>1595.46564777035</v>
      </c>
      <c r="EA472" s="71">
        <v>183.569546857728</v>
      </c>
      <c r="EB472" s="71">
        <v>1779.03519462808</v>
      </c>
    </row>
    <row r="473" spans="1:132" x14ac:dyDescent="0.35">
      <c r="A473" s="70">
        <v>471</v>
      </c>
      <c r="B473" s="70" t="s">
        <v>549</v>
      </c>
      <c r="C473" s="71">
        <v>0</v>
      </c>
      <c r="D473" s="71">
        <v>11401.242277061199</v>
      </c>
      <c r="E473" s="71">
        <v>5495.3554267807303</v>
      </c>
      <c r="F473" s="71">
        <v>16896.597703841901</v>
      </c>
      <c r="H473" s="70">
        <v>471</v>
      </c>
      <c r="I473" s="70" t="s">
        <v>549</v>
      </c>
      <c r="J473" s="75">
        <v>0</v>
      </c>
      <c r="K473" s="71">
        <v>150149.41657833901</v>
      </c>
      <c r="L473" s="71">
        <v>98974.144407440806</v>
      </c>
      <c r="M473" s="71">
        <v>249123.56098578</v>
      </c>
      <c r="O473" s="70">
        <v>471</v>
      </c>
      <c r="P473" s="70" t="s">
        <v>549</v>
      </c>
      <c r="Q473" s="75">
        <v>0</v>
      </c>
      <c r="R473" s="71">
        <v>338952.371648681</v>
      </c>
      <c r="S473" s="71">
        <v>185646.61526535201</v>
      </c>
      <c r="T473" s="71">
        <v>524598.986914034</v>
      </c>
      <c r="V473" s="70">
        <v>471</v>
      </c>
      <c r="W473" s="70" t="s">
        <v>549</v>
      </c>
      <c r="X473" s="71">
        <v>0</v>
      </c>
      <c r="Y473" s="71">
        <v>109289.274616223</v>
      </c>
      <c r="Z473" s="71">
        <v>63048.0542137472</v>
      </c>
      <c r="AA473" s="71">
        <v>172337.328829971</v>
      </c>
      <c r="AC473" s="70">
        <v>471</v>
      </c>
      <c r="AD473" s="70" t="s">
        <v>549</v>
      </c>
      <c r="AE473" s="71">
        <v>0</v>
      </c>
      <c r="AF473" s="71">
        <v>126894.43436534599</v>
      </c>
      <c r="AG473" s="71">
        <v>33904.795162217299</v>
      </c>
      <c r="AH473" s="71">
        <v>160799.229527563</v>
      </c>
      <c r="AJ473" s="70">
        <v>471</v>
      </c>
      <c r="AK473" s="70" t="s">
        <v>549</v>
      </c>
      <c r="AL473" s="71">
        <v>0</v>
      </c>
      <c r="AM473" s="71">
        <v>738.52358402936102</v>
      </c>
      <c r="AN473" s="71">
        <v>605.67784369210995</v>
      </c>
      <c r="AO473" s="71">
        <v>1344.2014277214701</v>
      </c>
      <c r="AQ473" s="70">
        <v>471</v>
      </c>
      <c r="AR473" s="70" t="s">
        <v>549</v>
      </c>
      <c r="AS473" s="71">
        <v>0</v>
      </c>
      <c r="AT473" s="71">
        <v>2552.1371507577501</v>
      </c>
      <c r="AU473" s="71">
        <v>989.80770713270294</v>
      </c>
      <c r="AV473" s="71">
        <v>3541.9448578904498</v>
      </c>
      <c r="AX473" s="70">
        <v>471</v>
      </c>
      <c r="AY473" s="70" t="s">
        <v>549</v>
      </c>
      <c r="AZ473" s="71">
        <v>0</v>
      </c>
      <c r="BA473" s="71">
        <v>738.52358402936102</v>
      </c>
      <c r="BB473" s="71">
        <v>605.67784369210995</v>
      </c>
      <c r="BC473" s="71">
        <v>1344.2014277214701</v>
      </c>
      <c r="BE473" s="70">
        <v>471</v>
      </c>
      <c r="BF473" s="70" t="s">
        <v>549</v>
      </c>
      <c r="BG473" s="71">
        <v>0</v>
      </c>
      <c r="BH473" s="71">
        <v>2552.1371507577501</v>
      </c>
      <c r="BI473" s="71">
        <v>989.80770713270294</v>
      </c>
      <c r="BJ473" s="71">
        <v>3541.9448578904498</v>
      </c>
      <c r="BL473" s="70">
        <v>471</v>
      </c>
      <c r="BM473" s="70" t="s">
        <v>549</v>
      </c>
      <c r="BN473" s="71">
        <v>0</v>
      </c>
      <c r="BO473" s="71">
        <v>1503.8704587241</v>
      </c>
      <c r="BP473" s="71">
        <v>1233.35400023741</v>
      </c>
      <c r="BQ473" s="71">
        <v>2737.2244589615102</v>
      </c>
      <c r="BS473" s="70">
        <v>471</v>
      </c>
      <c r="BT473" s="70" t="s">
        <v>549</v>
      </c>
      <c r="BU473" s="71">
        <v>0</v>
      </c>
      <c r="BV473" s="71">
        <v>4782.1800475547097</v>
      </c>
      <c r="BW473" s="71">
        <v>1603.46853296122</v>
      </c>
      <c r="BX473" s="71">
        <v>6385.64858051593</v>
      </c>
      <c r="BZ473" s="70">
        <v>471</v>
      </c>
      <c r="CA473" s="70" t="s">
        <v>549</v>
      </c>
      <c r="CB473" s="71">
        <v>0</v>
      </c>
      <c r="CC473" s="71">
        <v>4037.5152457305699</v>
      </c>
      <c r="CD473" s="71">
        <v>2462.7706575387301</v>
      </c>
      <c r="CE473" s="71">
        <v>6500.2859032693004</v>
      </c>
      <c r="CG473" s="70">
        <v>471</v>
      </c>
      <c r="CH473" s="70" t="s">
        <v>549</v>
      </c>
      <c r="CI473" s="71">
        <v>0</v>
      </c>
      <c r="CJ473" s="71">
        <v>8479.4329438146397</v>
      </c>
      <c r="CK473" s="71">
        <v>5095.8044140895199</v>
      </c>
      <c r="CL473" s="71">
        <v>13575.2373579042</v>
      </c>
      <c r="CN473" s="70">
        <v>471</v>
      </c>
      <c r="CO473" s="70" t="s">
        <v>549</v>
      </c>
      <c r="CP473" s="71">
        <v>0</v>
      </c>
      <c r="CQ473" s="71">
        <v>622.93052285952797</v>
      </c>
      <c r="CR473" s="71">
        <v>510.87768084134399</v>
      </c>
      <c r="CS473" s="71">
        <v>1133.8082037008701</v>
      </c>
      <c r="CU473" s="70">
        <v>471</v>
      </c>
      <c r="CV473" s="70" t="s">
        <v>549</v>
      </c>
      <c r="CW473" s="71">
        <v>0</v>
      </c>
      <c r="CX473" s="71">
        <v>2119.5551902295501</v>
      </c>
      <c r="CY473" s="71">
        <v>848.37955922937999</v>
      </c>
      <c r="CZ473" s="71">
        <v>2967.9347494589301</v>
      </c>
      <c r="DB473" s="70">
        <v>471</v>
      </c>
      <c r="DC473" s="70" t="s">
        <v>549</v>
      </c>
      <c r="DD473" s="71">
        <v>0</v>
      </c>
      <c r="DE473" s="71">
        <v>3367.7253560213599</v>
      </c>
      <c r="DF473" s="71">
        <v>2326.9536395107302</v>
      </c>
      <c r="DG473" s="71">
        <v>5694.6789955320901</v>
      </c>
      <c r="DI473" s="70">
        <v>471</v>
      </c>
      <c r="DJ473" s="70" t="s">
        <v>549</v>
      </c>
      <c r="DK473" s="71">
        <v>0</v>
      </c>
      <c r="DL473" s="71">
        <v>7903.1214189558596</v>
      </c>
      <c r="DM473" s="71">
        <v>3094.9976016264</v>
      </c>
      <c r="DN473" s="71">
        <v>10998.1190205823</v>
      </c>
      <c r="DP473" s="70">
        <v>471</v>
      </c>
      <c r="DQ473" s="70" t="s">
        <v>549</v>
      </c>
      <c r="DR473" s="71">
        <v>0</v>
      </c>
      <c r="DS473" s="71">
        <v>1697.4546511799199</v>
      </c>
      <c r="DT473" s="71">
        <v>1392.1162372127101</v>
      </c>
      <c r="DU473" s="71">
        <v>3089.57088839262</v>
      </c>
      <c r="DW473" s="70">
        <v>471</v>
      </c>
      <c r="DX473" s="70" t="s">
        <v>549</v>
      </c>
      <c r="DY473" s="71">
        <v>0</v>
      </c>
      <c r="DZ473" s="71">
        <v>5450.2791933934204</v>
      </c>
      <c r="EA473" s="71">
        <v>2430.7970176369799</v>
      </c>
      <c r="EB473" s="71">
        <v>7881.0762110304004</v>
      </c>
    </row>
    <row r="474" spans="1:132" x14ac:dyDescent="0.35">
      <c r="A474" s="70">
        <v>472</v>
      </c>
      <c r="B474" s="70" t="s">
        <v>550</v>
      </c>
      <c r="C474" s="71">
        <v>0</v>
      </c>
      <c r="D474" s="71">
        <v>0</v>
      </c>
      <c r="E474" s="71">
        <v>10997.3681932655</v>
      </c>
      <c r="F474" s="71">
        <v>10997.3681932655</v>
      </c>
      <c r="H474" s="70">
        <v>472</v>
      </c>
      <c r="I474" s="70" t="s">
        <v>550</v>
      </c>
      <c r="J474" s="75">
        <v>0</v>
      </c>
      <c r="K474" s="71">
        <v>0</v>
      </c>
      <c r="L474" s="71">
        <v>195975.292618587</v>
      </c>
      <c r="M474" s="71">
        <v>195975.292618587</v>
      </c>
      <c r="O474" s="70">
        <v>472</v>
      </c>
      <c r="P474" s="70" t="s">
        <v>550</v>
      </c>
      <c r="Q474" s="75">
        <v>0</v>
      </c>
      <c r="R474" s="71">
        <v>0</v>
      </c>
      <c r="S474" s="71">
        <v>358851.460502022</v>
      </c>
      <c r="T474" s="71">
        <v>358851.460502022</v>
      </c>
      <c r="V474" s="70">
        <v>472</v>
      </c>
      <c r="W474" s="70" t="s">
        <v>550</v>
      </c>
      <c r="X474" s="71">
        <v>0</v>
      </c>
      <c r="Y474" s="71">
        <v>0</v>
      </c>
      <c r="Z474" s="71">
        <v>125831.960136412</v>
      </c>
      <c r="AA474" s="71">
        <v>125831.960136412</v>
      </c>
      <c r="AC474" s="70">
        <v>472</v>
      </c>
      <c r="AD474" s="70" t="s">
        <v>550</v>
      </c>
      <c r="AE474" s="71">
        <v>0</v>
      </c>
      <c r="AF474" s="71">
        <v>0</v>
      </c>
      <c r="AG474" s="71">
        <v>65209.894954151503</v>
      </c>
      <c r="AH474" s="71">
        <v>65209.894954151503</v>
      </c>
      <c r="AJ474" s="70">
        <v>472</v>
      </c>
      <c r="AK474" s="70" t="s">
        <v>550</v>
      </c>
      <c r="AL474" s="71">
        <v>0</v>
      </c>
      <c r="AM474" s="71">
        <v>0</v>
      </c>
      <c r="AN474" s="71">
        <v>1190.58668364191</v>
      </c>
      <c r="AO474" s="71">
        <v>1190.58668364191</v>
      </c>
      <c r="AQ474" s="70">
        <v>472</v>
      </c>
      <c r="AR474" s="70" t="s">
        <v>550</v>
      </c>
      <c r="AS474" s="71">
        <v>0</v>
      </c>
      <c r="AT474" s="71">
        <v>0</v>
      </c>
      <c r="AU474" s="71">
        <v>1945.9477822138099</v>
      </c>
      <c r="AV474" s="71">
        <v>1945.9477822138099</v>
      </c>
      <c r="AX474" s="70">
        <v>472</v>
      </c>
      <c r="AY474" s="70" t="s">
        <v>550</v>
      </c>
      <c r="AZ474" s="71">
        <v>0</v>
      </c>
      <c r="BA474" s="71">
        <v>0</v>
      </c>
      <c r="BB474" s="71">
        <v>1190.58668364191</v>
      </c>
      <c r="BC474" s="71">
        <v>1190.58668364191</v>
      </c>
      <c r="BE474" s="70">
        <v>472</v>
      </c>
      <c r="BF474" s="70" t="s">
        <v>550</v>
      </c>
      <c r="BG474" s="71">
        <v>0</v>
      </c>
      <c r="BH474" s="71">
        <v>0</v>
      </c>
      <c r="BI474" s="71">
        <v>1945.9477822138099</v>
      </c>
      <c r="BJ474" s="71">
        <v>1945.9477822138099</v>
      </c>
      <c r="BL474" s="70">
        <v>472</v>
      </c>
      <c r="BM474" s="70" t="s">
        <v>550</v>
      </c>
      <c r="BN474" s="71">
        <v>0</v>
      </c>
      <c r="BO474" s="71">
        <v>0</v>
      </c>
      <c r="BP474" s="71">
        <v>2424.4156595657</v>
      </c>
      <c r="BQ474" s="71">
        <v>2424.4156595657</v>
      </c>
      <c r="BS474" s="70">
        <v>472</v>
      </c>
      <c r="BT474" s="70" t="s">
        <v>550</v>
      </c>
      <c r="BU474" s="71">
        <v>0</v>
      </c>
      <c r="BV474" s="71">
        <v>0</v>
      </c>
      <c r="BW474" s="71">
        <v>3128.6552789504099</v>
      </c>
      <c r="BX474" s="71">
        <v>3128.6552789504099</v>
      </c>
      <c r="BZ474" s="70">
        <v>472</v>
      </c>
      <c r="CA474" s="70" t="s">
        <v>550</v>
      </c>
      <c r="CB474" s="71">
        <v>0</v>
      </c>
      <c r="CC474" s="71">
        <v>0</v>
      </c>
      <c r="CD474" s="71">
        <v>4890.9783350207499</v>
      </c>
      <c r="CE474" s="71">
        <v>4890.9783350207499</v>
      </c>
      <c r="CG474" s="70">
        <v>472</v>
      </c>
      <c r="CH474" s="70" t="s">
        <v>550</v>
      </c>
      <c r="CI474" s="71">
        <v>0</v>
      </c>
      <c r="CJ474" s="71">
        <v>0</v>
      </c>
      <c r="CK474" s="71">
        <v>9808.2992490836696</v>
      </c>
      <c r="CL474" s="71">
        <v>9808.2992490836696</v>
      </c>
      <c r="CN474" s="70">
        <v>472</v>
      </c>
      <c r="CO474" s="70" t="s">
        <v>550</v>
      </c>
      <c r="CP474" s="71">
        <v>0</v>
      </c>
      <c r="CQ474" s="71">
        <v>0</v>
      </c>
      <c r="CR474" s="71">
        <v>1004.23710412092</v>
      </c>
      <c r="CS474" s="71">
        <v>1004.23710412092</v>
      </c>
      <c r="CU474" s="70">
        <v>472</v>
      </c>
      <c r="CV474" s="70" t="s">
        <v>550</v>
      </c>
      <c r="CW474" s="71">
        <v>0</v>
      </c>
      <c r="CX474" s="71">
        <v>0</v>
      </c>
      <c r="CY474" s="71">
        <v>1664.6077559519799</v>
      </c>
      <c r="CZ474" s="71">
        <v>1664.6077559519799</v>
      </c>
      <c r="DB474" s="70">
        <v>472</v>
      </c>
      <c r="DC474" s="70" t="s">
        <v>550</v>
      </c>
      <c r="DD474" s="71">
        <v>0</v>
      </c>
      <c r="DE474" s="71">
        <v>0</v>
      </c>
      <c r="DF474" s="71">
        <v>4689.4399369359598</v>
      </c>
      <c r="DG474" s="71">
        <v>4689.4399369359598</v>
      </c>
      <c r="DI474" s="70">
        <v>472</v>
      </c>
      <c r="DJ474" s="70" t="s">
        <v>550</v>
      </c>
      <c r="DK474" s="71">
        <v>0</v>
      </c>
      <c r="DL474" s="71">
        <v>0</v>
      </c>
      <c r="DM474" s="71">
        <v>6086.11038400086</v>
      </c>
      <c r="DN474" s="71">
        <v>6086.11038400086</v>
      </c>
      <c r="DP474" s="70">
        <v>472</v>
      </c>
      <c r="DQ474" s="70" t="s">
        <v>550</v>
      </c>
      <c r="DR474" s="71">
        <v>0</v>
      </c>
      <c r="DS474" s="71">
        <v>0</v>
      </c>
      <c r="DT474" s="71">
        <v>2736.4960950258401</v>
      </c>
      <c r="DU474" s="71">
        <v>2736.4960950258401</v>
      </c>
      <c r="DW474" s="70">
        <v>472</v>
      </c>
      <c r="DX474" s="70" t="s">
        <v>550</v>
      </c>
      <c r="DY474" s="71">
        <v>0</v>
      </c>
      <c r="DZ474" s="71">
        <v>0</v>
      </c>
      <c r="EA474" s="71">
        <v>4752.13131585669</v>
      </c>
      <c r="EB474" s="71">
        <v>4752.13131585669</v>
      </c>
    </row>
    <row r="475" spans="1:132" x14ac:dyDescent="0.35">
      <c r="A475" s="70">
        <v>473</v>
      </c>
      <c r="B475" s="70" t="s">
        <v>551</v>
      </c>
      <c r="C475" s="71">
        <v>0</v>
      </c>
      <c r="D475" s="71">
        <v>2.52407430565707</v>
      </c>
      <c r="E475" s="71">
        <v>278.04524005239603</v>
      </c>
      <c r="F475" s="71">
        <v>280.56931435805302</v>
      </c>
      <c r="H475" s="70">
        <v>473</v>
      </c>
      <c r="I475" s="70" t="s">
        <v>551</v>
      </c>
      <c r="J475" s="75">
        <v>0</v>
      </c>
      <c r="K475" s="71">
        <v>25.060067613032398</v>
      </c>
      <c r="L475" s="71">
        <v>4973.2869085059701</v>
      </c>
      <c r="M475" s="71">
        <v>4998.3469761190099</v>
      </c>
      <c r="O475" s="70">
        <v>473</v>
      </c>
      <c r="P475" s="70" t="s">
        <v>551</v>
      </c>
      <c r="Q475" s="75">
        <v>0</v>
      </c>
      <c r="R475" s="71">
        <v>60.482960164229397</v>
      </c>
      <c r="S475" s="71">
        <v>9184.5577720974907</v>
      </c>
      <c r="T475" s="71">
        <v>9245.0407322617193</v>
      </c>
      <c r="V475" s="70">
        <v>473</v>
      </c>
      <c r="W475" s="70" t="s">
        <v>551</v>
      </c>
      <c r="X475" s="71">
        <v>0</v>
      </c>
      <c r="Y475" s="71">
        <v>43.140771396591397</v>
      </c>
      <c r="Z475" s="71">
        <v>3184.3999239592299</v>
      </c>
      <c r="AA475" s="71">
        <v>3227.5406953558199</v>
      </c>
      <c r="AC475" s="70">
        <v>473</v>
      </c>
      <c r="AD475" s="70" t="s">
        <v>551</v>
      </c>
      <c r="AE475" s="71">
        <v>0</v>
      </c>
      <c r="AF475" s="71">
        <v>47.824379440681497</v>
      </c>
      <c r="AG475" s="71">
        <v>1671.9936426107699</v>
      </c>
      <c r="AH475" s="71">
        <v>1719.81802205145</v>
      </c>
      <c r="AJ475" s="70">
        <v>473</v>
      </c>
      <c r="AK475" s="70" t="s">
        <v>551</v>
      </c>
      <c r="AL475" s="71">
        <v>0</v>
      </c>
      <c r="AM475" s="71">
        <v>8.8645001342621099E-2</v>
      </c>
      <c r="AN475" s="71">
        <v>30.291186567422699</v>
      </c>
      <c r="AO475" s="71">
        <v>30.379831568765301</v>
      </c>
      <c r="AQ475" s="70">
        <v>473</v>
      </c>
      <c r="AR475" s="70" t="s">
        <v>551</v>
      </c>
      <c r="AS475" s="71">
        <v>0</v>
      </c>
      <c r="AT475" s="71">
        <v>9.1240475983311793</v>
      </c>
      <c r="AU475" s="71">
        <v>49.506805573359003</v>
      </c>
      <c r="AV475" s="71">
        <v>58.630853171690198</v>
      </c>
      <c r="AX475" s="70">
        <v>473</v>
      </c>
      <c r="AY475" s="70" t="s">
        <v>551</v>
      </c>
      <c r="AZ475" s="71">
        <v>0</v>
      </c>
      <c r="BA475" s="71">
        <v>8.8645001342621099E-2</v>
      </c>
      <c r="BB475" s="71">
        <v>30.291186567422699</v>
      </c>
      <c r="BC475" s="71">
        <v>30.379831568765301</v>
      </c>
      <c r="BE475" s="70">
        <v>473</v>
      </c>
      <c r="BF475" s="70" t="s">
        <v>551</v>
      </c>
      <c r="BG475" s="71">
        <v>0</v>
      </c>
      <c r="BH475" s="71">
        <v>9.1240475983311793</v>
      </c>
      <c r="BI475" s="71">
        <v>49.506805573359003</v>
      </c>
      <c r="BJ475" s="71">
        <v>58.630853171690198</v>
      </c>
      <c r="BL475" s="70">
        <v>473</v>
      </c>
      <c r="BM475" s="70" t="s">
        <v>551</v>
      </c>
      <c r="BN475" s="71">
        <v>0</v>
      </c>
      <c r="BO475" s="71">
        <v>0.18050960282864401</v>
      </c>
      <c r="BP475" s="71">
        <v>61.682553710615601</v>
      </c>
      <c r="BQ475" s="71">
        <v>61.8630633134443</v>
      </c>
      <c r="BS475" s="70">
        <v>473</v>
      </c>
      <c r="BT475" s="70" t="s">
        <v>551</v>
      </c>
      <c r="BU475" s="71">
        <v>0</v>
      </c>
      <c r="BV475" s="71">
        <v>10.3571944809868</v>
      </c>
      <c r="BW475" s="71">
        <v>79.809250910903003</v>
      </c>
      <c r="BX475" s="71">
        <v>90.166445391889795</v>
      </c>
      <c r="BZ475" s="70">
        <v>473</v>
      </c>
      <c r="CA475" s="70" t="s">
        <v>551</v>
      </c>
      <c r="CB475" s="71">
        <v>0</v>
      </c>
      <c r="CC475" s="71">
        <v>0.73171255114256994</v>
      </c>
      <c r="CD475" s="71">
        <v>123.989329780929</v>
      </c>
      <c r="CE475" s="71">
        <v>124.72104233207099</v>
      </c>
      <c r="CG475" s="70">
        <v>473</v>
      </c>
      <c r="CH475" s="70" t="s">
        <v>551</v>
      </c>
      <c r="CI475" s="71">
        <v>0</v>
      </c>
      <c r="CJ475" s="71">
        <v>11.5592809154922</v>
      </c>
      <c r="CK475" s="71">
        <v>251.41848939363601</v>
      </c>
      <c r="CL475" s="71">
        <v>262.97777030912903</v>
      </c>
      <c r="CN475" s="70">
        <v>473</v>
      </c>
      <c r="CO475" s="70" t="s">
        <v>551</v>
      </c>
      <c r="CP475" s="71">
        <v>0</v>
      </c>
      <c r="CQ475" s="71">
        <v>7.4770363776286902E-2</v>
      </c>
      <c r="CR475" s="71">
        <v>25.5500367145079</v>
      </c>
      <c r="CS475" s="71">
        <v>25.624807078284199</v>
      </c>
      <c r="CU475" s="70">
        <v>473</v>
      </c>
      <c r="CV475" s="70" t="s">
        <v>551</v>
      </c>
      <c r="CW475" s="71">
        <v>0</v>
      </c>
      <c r="CX475" s="71">
        <v>7.11520879682989</v>
      </c>
      <c r="CY475" s="71">
        <v>42.3788274764471</v>
      </c>
      <c r="CZ475" s="71">
        <v>49.494036273276997</v>
      </c>
      <c r="DB475" s="70">
        <v>473</v>
      </c>
      <c r="DC475" s="70" t="s">
        <v>551</v>
      </c>
      <c r="DD475" s="71">
        <v>0</v>
      </c>
      <c r="DE475" s="71">
        <v>1.22760432870083</v>
      </c>
      <c r="DF475" s="71">
        <v>118.273962959258</v>
      </c>
      <c r="DG475" s="71">
        <v>119.50156728795901</v>
      </c>
      <c r="DI475" s="70">
        <v>473</v>
      </c>
      <c r="DJ475" s="70" t="s">
        <v>551</v>
      </c>
      <c r="DK475" s="71">
        <v>0</v>
      </c>
      <c r="DL475" s="71">
        <v>27.496596733134901</v>
      </c>
      <c r="DM475" s="71">
        <v>154.82409361521101</v>
      </c>
      <c r="DN475" s="71">
        <v>182.32069034834601</v>
      </c>
      <c r="DP475" s="70">
        <v>473</v>
      </c>
      <c r="DQ475" s="70" t="s">
        <v>551</v>
      </c>
      <c r="DR475" s="71">
        <v>0</v>
      </c>
      <c r="DS475" s="71">
        <v>0.20374551752554501</v>
      </c>
      <c r="DT475" s="71">
        <v>69.6225775866166</v>
      </c>
      <c r="DU475" s="71">
        <v>69.826323104142205</v>
      </c>
      <c r="DW475" s="70">
        <v>473</v>
      </c>
      <c r="DX475" s="70" t="s">
        <v>551</v>
      </c>
      <c r="DY475" s="71">
        <v>0</v>
      </c>
      <c r="DZ475" s="71">
        <v>13.0114458661612</v>
      </c>
      <c r="EA475" s="71">
        <v>121.139362967932</v>
      </c>
      <c r="EB475" s="71">
        <v>134.150808834093</v>
      </c>
    </row>
    <row r="476" spans="1:132" x14ac:dyDescent="0.35">
      <c r="A476" s="70">
        <v>474</v>
      </c>
      <c r="B476" s="70" t="s">
        <v>552</v>
      </c>
      <c r="C476" s="71">
        <v>0</v>
      </c>
      <c r="D476" s="71">
        <v>64.143997143936801</v>
      </c>
      <c r="E476" s="71">
        <v>4680.2066573878501</v>
      </c>
      <c r="F476" s="71">
        <v>4744.3506545317896</v>
      </c>
      <c r="H476" s="70">
        <v>474</v>
      </c>
      <c r="I476" s="70" t="s">
        <v>552</v>
      </c>
      <c r="J476" s="75">
        <v>0</v>
      </c>
      <c r="K476" s="71">
        <v>599.35145594165294</v>
      </c>
      <c r="L476" s="71">
        <v>83576.704382571901</v>
      </c>
      <c r="M476" s="71">
        <v>84176.055838513596</v>
      </c>
      <c r="O476" s="70">
        <v>474</v>
      </c>
      <c r="P476" s="70" t="s">
        <v>552</v>
      </c>
      <c r="Q476" s="75">
        <v>0</v>
      </c>
      <c r="R476" s="71">
        <v>2241.6114923198602</v>
      </c>
      <c r="S476" s="71">
        <v>153774.30926615</v>
      </c>
      <c r="T476" s="71">
        <v>156015.92075846999</v>
      </c>
      <c r="V476" s="70">
        <v>474</v>
      </c>
      <c r="W476" s="70" t="s">
        <v>552</v>
      </c>
      <c r="X476" s="71">
        <v>0</v>
      </c>
      <c r="Y476" s="71">
        <v>1271.13567883876</v>
      </c>
      <c r="Z476" s="71">
        <v>53579.347051049597</v>
      </c>
      <c r="AA476" s="71">
        <v>54850.482729888303</v>
      </c>
      <c r="AC476" s="70">
        <v>474</v>
      </c>
      <c r="AD476" s="70" t="s">
        <v>552</v>
      </c>
      <c r="AE476" s="71">
        <v>0</v>
      </c>
      <c r="AF476" s="71">
        <v>1704.1887129417401</v>
      </c>
      <c r="AG476" s="71">
        <v>27971.876783815798</v>
      </c>
      <c r="AH476" s="71">
        <v>29676.065496757499</v>
      </c>
      <c r="AJ476" s="70">
        <v>474</v>
      </c>
      <c r="AK476" s="70" t="s">
        <v>552</v>
      </c>
      <c r="AL476" s="71">
        <v>0</v>
      </c>
      <c r="AM476" s="71">
        <v>2.7996964305796199</v>
      </c>
      <c r="AN476" s="71">
        <v>508.476837718556</v>
      </c>
      <c r="AO476" s="71">
        <v>511.27653414913601</v>
      </c>
      <c r="AQ476" s="70">
        <v>474</v>
      </c>
      <c r="AR476" s="70" t="s">
        <v>552</v>
      </c>
      <c r="AS476" s="71">
        <v>0</v>
      </c>
      <c r="AT476" s="71">
        <v>325.58106881380297</v>
      </c>
      <c r="AU476" s="71">
        <v>831.05391471660403</v>
      </c>
      <c r="AV476" s="71">
        <v>1156.63498353041</v>
      </c>
      <c r="AX476" s="70">
        <v>474</v>
      </c>
      <c r="AY476" s="70" t="s">
        <v>552</v>
      </c>
      <c r="AZ476" s="71">
        <v>0</v>
      </c>
      <c r="BA476" s="71">
        <v>2.7996964305796199</v>
      </c>
      <c r="BB476" s="71">
        <v>508.476837718556</v>
      </c>
      <c r="BC476" s="71">
        <v>511.27653414913601</v>
      </c>
      <c r="BE476" s="70">
        <v>474</v>
      </c>
      <c r="BF476" s="70" t="s">
        <v>552</v>
      </c>
      <c r="BG476" s="71">
        <v>0</v>
      </c>
      <c r="BH476" s="71">
        <v>325.58106881380297</v>
      </c>
      <c r="BI476" s="71">
        <v>831.05391471660403</v>
      </c>
      <c r="BJ476" s="71">
        <v>1156.63498353041</v>
      </c>
      <c r="BL476" s="70">
        <v>474</v>
      </c>
      <c r="BM476" s="70" t="s">
        <v>552</v>
      </c>
      <c r="BN476" s="71">
        <v>0</v>
      </c>
      <c r="BO476" s="71">
        <v>5.70107826803891</v>
      </c>
      <c r="BP476" s="71">
        <v>1035.4216327368999</v>
      </c>
      <c r="BQ476" s="71">
        <v>1041.1227110049399</v>
      </c>
      <c r="BS476" s="70">
        <v>474</v>
      </c>
      <c r="BT476" s="70" t="s">
        <v>552</v>
      </c>
      <c r="BU476" s="71">
        <v>0</v>
      </c>
      <c r="BV476" s="71">
        <v>372.44236075137297</v>
      </c>
      <c r="BW476" s="71">
        <v>1338.1663811426999</v>
      </c>
      <c r="BX476" s="71">
        <v>1710.6087418940699</v>
      </c>
      <c r="BZ476" s="70">
        <v>474</v>
      </c>
      <c r="CA476" s="70" t="s">
        <v>552</v>
      </c>
      <c r="CB476" s="71">
        <v>0</v>
      </c>
      <c r="CC476" s="71">
        <v>16.364331255055198</v>
      </c>
      <c r="CD476" s="71">
        <v>2084.6091840152799</v>
      </c>
      <c r="CE476" s="71">
        <v>2100.9735152703402</v>
      </c>
      <c r="CG476" s="70">
        <v>474</v>
      </c>
      <c r="CH476" s="70" t="s">
        <v>552</v>
      </c>
      <c r="CI476" s="71">
        <v>0</v>
      </c>
      <c r="CJ476" s="71">
        <v>425.12535283630598</v>
      </c>
      <c r="CK476" s="71">
        <v>4206.6403361534303</v>
      </c>
      <c r="CL476" s="71">
        <v>4631.7656889897298</v>
      </c>
      <c r="CN476" s="70">
        <v>474</v>
      </c>
      <c r="CO476" s="70" t="s">
        <v>552</v>
      </c>
      <c r="CP476" s="71">
        <v>0</v>
      </c>
      <c r="CQ476" s="71">
        <v>2.3614904101418399</v>
      </c>
      <c r="CR476" s="71">
        <v>428.89049074617901</v>
      </c>
      <c r="CS476" s="71">
        <v>431.25198115632099</v>
      </c>
      <c r="CU476" s="70">
        <v>474</v>
      </c>
      <c r="CV476" s="70" t="s">
        <v>552</v>
      </c>
      <c r="CW476" s="71">
        <v>0</v>
      </c>
      <c r="CX476" s="71">
        <v>254.435767995595</v>
      </c>
      <c r="CY476" s="71">
        <v>711.18189422937303</v>
      </c>
      <c r="CZ476" s="71">
        <v>965.61766222496897</v>
      </c>
      <c r="DB476" s="70">
        <v>474</v>
      </c>
      <c r="DC476" s="70" t="s">
        <v>552</v>
      </c>
      <c r="DD476" s="71">
        <v>0</v>
      </c>
      <c r="DE476" s="71">
        <v>33.341800743799801</v>
      </c>
      <c r="DF476" s="71">
        <v>1992.9818035140399</v>
      </c>
      <c r="DG476" s="71">
        <v>2026.3236042578401</v>
      </c>
      <c r="DI476" s="70">
        <v>474</v>
      </c>
      <c r="DJ476" s="70" t="s">
        <v>552</v>
      </c>
      <c r="DK476" s="71">
        <v>0</v>
      </c>
      <c r="DL476" s="71">
        <v>982.98054253769601</v>
      </c>
      <c r="DM476" s="71">
        <v>2599.07097863238</v>
      </c>
      <c r="DN476" s="71">
        <v>3582.0515211700799</v>
      </c>
      <c r="DP476" s="70">
        <v>474</v>
      </c>
      <c r="DQ476" s="70" t="s">
        <v>552</v>
      </c>
      <c r="DR476" s="71">
        <v>0</v>
      </c>
      <c r="DS476" s="71">
        <v>6.4349437590746499</v>
      </c>
      <c r="DT476" s="71">
        <v>1168.70522738554</v>
      </c>
      <c r="DU476" s="71">
        <v>1175.1401711446199</v>
      </c>
      <c r="DW476" s="70">
        <v>474</v>
      </c>
      <c r="DX476" s="70" t="s">
        <v>552</v>
      </c>
      <c r="DY476" s="71">
        <v>0</v>
      </c>
      <c r="DZ476" s="71">
        <v>428.38005722139098</v>
      </c>
      <c r="EA476" s="71">
        <v>2031.76062393654</v>
      </c>
      <c r="EB476" s="71">
        <v>2460.14068115793</v>
      </c>
    </row>
    <row r="477" spans="1:132" x14ac:dyDescent="0.35">
      <c r="A477" s="70">
        <v>475</v>
      </c>
      <c r="B477" s="70" t="s">
        <v>553</v>
      </c>
      <c r="C477" s="71">
        <v>0</v>
      </c>
      <c r="D477" s="71">
        <v>0</v>
      </c>
      <c r="E477" s="71">
        <v>115907.327834535</v>
      </c>
      <c r="F477" s="71">
        <v>115907.327834535</v>
      </c>
      <c r="H477" s="70">
        <v>475</v>
      </c>
      <c r="I477" s="70" t="s">
        <v>553</v>
      </c>
      <c r="J477" s="75">
        <v>0</v>
      </c>
      <c r="K477" s="71">
        <v>0</v>
      </c>
      <c r="L477" s="71">
        <v>2086790.0575405301</v>
      </c>
      <c r="M477" s="71">
        <v>2086790.0575405301</v>
      </c>
      <c r="O477" s="70">
        <v>475</v>
      </c>
      <c r="P477" s="70" t="s">
        <v>553</v>
      </c>
      <c r="Q477" s="75">
        <v>61178741.422058299</v>
      </c>
      <c r="R477" s="71">
        <v>0</v>
      </c>
      <c r="S477" s="71">
        <v>3911035.8702473701</v>
      </c>
      <c r="T477" s="71">
        <v>65089777.2923057</v>
      </c>
      <c r="V477" s="70">
        <v>475</v>
      </c>
      <c r="W477" s="70" t="s">
        <v>553</v>
      </c>
      <c r="X477" s="71">
        <v>0</v>
      </c>
      <c r="Y477" s="71">
        <v>0</v>
      </c>
      <c r="Z477" s="71">
        <v>1329677.77282351</v>
      </c>
      <c r="AA477" s="71">
        <v>1329677.77282351</v>
      </c>
      <c r="AC477" s="70">
        <v>475</v>
      </c>
      <c r="AD477" s="70" t="s">
        <v>553</v>
      </c>
      <c r="AE477" s="71">
        <v>0</v>
      </c>
      <c r="AF477" s="71">
        <v>0</v>
      </c>
      <c r="AG477" s="71">
        <v>714156.84696187195</v>
      </c>
      <c r="AH477" s="71">
        <v>714156.84696187195</v>
      </c>
      <c r="AJ477" s="70">
        <v>475</v>
      </c>
      <c r="AK477" s="70" t="s">
        <v>553</v>
      </c>
      <c r="AL477" s="71">
        <v>0</v>
      </c>
      <c r="AM477" s="71">
        <v>0</v>
      </c>
      <c r="AN477" s="71">
        <v>12767.072365451701</v>
      </c>
      <c r="AO477" s="71">
        <v>12767.072365451701</v>
      </c>
      <c r="AQ477" s="70">
        <v>475</v>
      </c>
      <c r="AR477" s="70" t="s">
        <v>553</v>
      </c>
      <c r="AS477" s="71">
        <v>0</v>
      </c>
      <c r="AT477" s="71">
        <v>0</v>
      </c>
      <c r="AU477" s="71">
        <v>20864.238719819401</v>
      </c>
      <c r="AV477" s="71">
        <v>20864.238719819401</v>
      </c>
      <c r="AX477" s="70">
        <v>475</v>
      </c>
      <c r="AY477" s="70" t="s">
        <v>553</v>
      </c>
      <c r="AZ477" s="71">
        <v>0</v>
      </c>
      <c r="BA477" s="71">
        <v>0</v>
      </c>
      <c r="BB477" s="71">
        <v>12767.072365451701</v>
      </c>
      <c r="BC477" s="71">
        <v>12767.072365451701</v>
      </c>
      <c r="BE477" s="70">
        <v>475</v>
      </c>
      <c r="BF477" s="70" t="s">
        <v>553</v>
      </c>
      <c r="BG477" s="71">
        <v>0</v>
      </c>
      <c r="BH477" s="71">
        <v>0</v>
      </c>
      <c r="BI477" s="71">
        <v>20864.238719819401</v>
      </c>
      <c r="BJ477" s="71">
        <v>20864.238719819401</v>
      </c>
      <c r="BL477" s="70">
        <v>475</v>
      </c>
      <c r="BM477" s="70" t="s">
        <v>553</v>
      </c>
      <c r="BN477" s="71">
        <v>0</v>
      </c>
      <c r="BO477" s="71">
        <v>0</v>
      </c>
      <c r="BP477" s="71">
        <v>25997.846771583201</v>
      </c>
      <c r="BQ477" s="71">
        <v>25997.846771583201</v>
      </c>
      <c r="BS477" s="70">
        <v>475</v>
      </c>
      <c r="BT477" s="70" t="s">
        <v>553</v>
      </c>
      <c r="BU477" s="71">
        <v>0</v>
      </c>
      <c r="BV477" s="71">
        <v>0</v>
      </c>
      <c r="BW477" s="71">
        <v>33791.026882083403</v>
      </c>
      <c r="BX477" s="71">
        <v>33791.026882083403</v>
      </c>
      <c r="BZ477" s="70">
        <v>475</v>
      </c>
      <c r="CA477" s="70" t="s">
        <v>553</v>
      </c>
      <c r="CB477" s="71">
        <v>0</v>
      </c>
      <c r="CC477" s="71">
        <v>0</v>
      </c>
      <c r="CD477" s="71">
        <v>51930.809699671998</v>
      </c>
      <c r="CE477" s="71">
        <v>51930.809699671998</v>
      </c>
      <c r="CG477" s="70">
        <v>475</v>
      </c>
      <c r="CH477" s="70" t="s">
        <v>553</v>
      </c>
      <c r="CI477" s="71">
        <v>3357369.9560885602</v>
      </c>
      <c r="CJ477" s="71">
        <v>0</v>
      </c>
      <c r="CK477" s="71">
        <v>107338.649952961</v>
      </c>
      <c r="CL477" s="71">
        <v>3464708.6060415199</v>
      </c>
      <c r="CN477" s="70">
        <v>475</v>
      </c>
      <c r="CO477" s="70" t="s">
        <v>553</v>
      </c>
      <c r="CP477" s="71">
        <v>0</v>
      </c>
      <c r="CQ477" s="71">
        <v>0</v>
      </c>
      <c r="CR477" s="71">
        <v>10768.781439050301</v>
      </c>
      <c r="CS477" s="71">
        <v>10768.781439050301</v>
      </c>
      <c r="CU477" s="70">
        <v>475</v>
      </c>
      <c r="CV477" s="70" t="s">
        <v>553</v>
      </c>
      <c r="CW477" s="71">
        <v>0</v>
      </c>
      <c r="CX477" s="71">
        <v>0</v>
      </c>
      <c r="CY477" s="71">
        <v>17881.867054213701</v>
      </c>
      <c r="CZ477" s="71">
        <v>17881.867054213701</v>
      </c>
      <c r="DB477" s="70">
        <v>475</v>
      </c>
      <c r="DC477" s="70" t="s">
        <v>553</v>
      </c>
      <c r="DD477" s="71">
        <v>0</v>
      </c>
      <c r="DE477" s="71">
        <v>0</v>
      </c>
      <c r="DF477" s="71">
        <v>49091.680069764399</v>
      </c>
      <c r="DG477" s="71">
        <v>49091.680069764399</v>
      </c>
      <c r="DI477" s="70">
        <v>475</v>
      </c>
      <c r="DJ477" s="70" t="s">
        <v>553</v>
      </c>
      <c r="DK477" s="71">
        <v>0</v>
      </c>
      <c r="DL477" s="71">
        <v>0</v>
      </c>
      <c r="DM477" s="71">
        <v>65240.2154728518</v>
      </c>
      <c r="DN477" s="71">
        <v>65240.2154728518</v>
      </c>
      <c r="DP477" s="70">
        <v>475</v>
      </c>
      <c r="DQ477" s="70" t="s">
        <v>553</v>
      </c>
      <c r="DR477" s="71">
        <v>0</v>
      </c>
      <c r="DS477" s="71">
        <v>0</v>
      </c>
      <c r="DT477" s="71">
        <v>29344.3931071876</v>
      </c>
      <c r="DU477" s="71">
        <v>29344.3931071876</v>
      </c>
      <c r="DW477" s="70">
        <v>475</v>
      </c>
      <c r="DX477" s="70" t="s">
        <v>553</v>
      </c>
      <c r="DY477" s="71">
        <v>0</v>
      </c>
      <c r="DZ477" s="71">
        <v>0</v>
      </c>
      <c r="EA477" s="71">
        <v>51229.248370003697</v>
      </c>
      <c r="EB477" s="71">
        <v>51229.248370003697</v>
      </c>
    </row>
    <row r="478" spans="1:132" x14ac:dyDescent="0.35">
      <c r="A478" s="70">
        <v>476</v>
      </c>
      <c r="B478" s="70" t="s">
        <v>554</v>
      </c>
      <c r="C478" s="71">
        <v>0</v>
      </c>
      <c r="D478" s="71">
        <v>0</v>
      </c>
      <c r="E478" s="71">
        <v>23909.9389927218</v>
      </c>
      <c r="F478" s="71">
        <v>23909.9389927218</v>
      </c>
      <c r="H478" s="70">
        <v>476</v>
      </c>
      <c r="I478" s="70" t="s">
        <v>554</v>
      </c>
      <c r="J478" s="75">
        <v>0</v>
      </c>
      <c r="K478" s="71">
        <v>0</v>
      </c>
      <c r="L478" s="71">
        <v>430957.125799014</v>
      </c>
      <c r="M478" s="71">
        <v>430957.125799014</v>
      </c>
      <c r="O478" s="70">
        <v>476</v>
      </c>
      <c r="P478" s="70" t="s">
        <v>554</v>
      </c>
      <c r="Q478" s="75">
        <v>0</v>
      </c>
      <c r="R478" s="71">
        <v>0</v>
      </c>
      <c r="S478" s="71">
        <v>809715.43017486704</v>
      </c>
      <c r="T478" s="71">
        <v>809715.43017486704</v>
      </c>
      <c r="V478" s="70">
        <v>476</v>
      </c>
      <c r="W478" s="70" t="s">
        <v>554</v>
      </c>
      <c r="X478" s="71">
        <v>0</v>
      </c>
      <c r="Y478" s="71">
        <v>0</v>
      </c>
      <c r="Z478" s="71">
        <v>274371.23560698598</v>
      </c>
      <c r="AA478" s="71">
        <v>274371.23560698598</v>
      </c>
      <c r="AC478" s="70">
        <v>476</v>
      </c>
      <c r="AD478" s="70" t="s">
        <v>554</v>
      </c>
      <c r="AE478" s="71">
        <v>0</v>
      </c>
      <c r="AF478" s="71">
        <v>0</v>
      </c>
      <c r="AG478" s="71">
        <v>147930.15718003601</v>
      </c>
      <c r="AH478" s="71">
        <v>147930.15718003601</v>
      </c>
      <c r="AJ478" s="70">
        <v>476</v>
      </c>
      <c r="AK478" s="70" t="s">
        <v>554</v>
      </c>
      <c r="AL478" s="71">
        <v>0</v>
      </c>
      <c r="AM478" s="71">
        <v>0</v>
      </c>
      <c r="AN478" s="71">
        <v>2638.62480907696</v>
      </c>
      <c r="AO478" s="71">
        <v>2638.62480907696</v>
      </c>
      <c r="AQ478" s="70">
        <v>476</v>
      </c>
      <c r="AR478" s="70" t="s">
        <v>554</v>
      </c>
      <c r="AS478" s="71">
        <v>0</v>
      </c>
      <c r="AT478" s="71">
        <v>0</v>
      </c>
      <c r="AU478" s="71">
        <v>4312.0371702970197</v>
      </c>
      <c r="AV478" s="71">
        <v>4312.0371702970197</v>
      </c>
      <c r="AX478" s="70">
        <v>476</v>
      </c>
      <c r="AY478" s="70" t="s">
        <v>554</v>
      </c>
      <c r="AZ478" s="71">
        <v>0</v>
      </c>
      <c r="BA478" s="71">
        <v>0</v>
      </c>
      <c r="BB478" s="71">
        <v>2638.62480907696</v>
      </c>
      <c r="BC478" s="71">
        <v>2638.62480907696</v>
      </c>
      <c r="BE478" s="70">
        <v>476</v>
      </c>
      <c r="BF478" s="70" t="s">
        <v>554</v>
      </c>
      <c r="BG478" s="71">
        <v>0</v>
      </c>
      <c r="BH478" s="71">
        <v>0</v>
      </c>
      <c r="BI478" s="71">
        <v>4312.0371702970197</v>
      </c>
      <c r="BJ478" s="71">
        <v>4312.0371702970197</v>
      </c>
      <c r="BL478" s="70">
        <v>476</v>
      </c>
      <c r="BM478" s="70" t="s">
        <v>554</v>
      </c>
      <c r="BN478" s="71">
        <v>0</v>
      </c>
      <c r="BO478" s="71">
        <v>0</v>
      </c>
      <c r="BP478" s="71">
        <v>5373.0848788569001</v>
      </c>
      <c r="BQ478" s="71">
        <v>5373.0848788569001</v>
      </c>
      <c r="BS478" s="70">
        <v>476</v>
      </c>
      <c r="BT478" s="70" t="s">
        <v>554</v>
      </c>
      <c r="BU478" s="71">
        <v>0</v>
      </c>
      <c r="BV478" s="71">
        <v>0</v>
      </c>
      <c r="BW478" s="71">
        <v>6989.1222964529197</v>
      </c>
      <c r="BX478" s="71">
        <v>6989.1222964529197</v>
      </c>
      <c r="BZ478" s="70">
        <v>476</v>
      </c>
      <c r="CA478" s="70" t="s">
        <v>554</v>
      </c>
      <c r="CB478" s="71">
        <v>0</v>
      </c>
      <c r="CC478" s="71">
        <v>0</v>
      </c>
      <c r="CD478" s="71">
        <v>10721.223020708399</v>
      </c>
      <c r="CE478" s="71">
        <v>10721.223020708399</v>
      </c>
      <c r="CG478" s="70">
        <v>476</v>
      </c>
      <c r="CH478" s="70" t="s">
        <v>554</v>
      </c>
      <c r="CI478" s="71">
        <v>0</v>
      </c>
      <c r="CJ478" s="71">
        <v>0</v>
      </c>
      <c r="CK478" s="71">
        <v>22232.367276614201</v>
      </c>
      <c r="CL478" s="71">
        <v>22232.367276614201</v>
      </c>
      <c r="CN478" s="70">
        <v>476</v>
      </c>
      <c r="CO478" s="70" t="s">
        <v>554</v>
      </c>
      <c r="CP478" s="71">
        <v>0</v>
      </c>
      <c r="CQ478" s="71">
        <v>0</v>
      </c>
      <c r="CR478" s="71">
        <v>2225.6295770279498</v>
      </c>
      <c r="CS478" s="71">
        <v>2225.6295770279498</v>
      </c>
      <c r="CU478" s="70">
        <v>476</v>
      </c>
      <c r="CV478" s="70" t="s">
        <v>554</v>
      </c>
      <c r="CW478" s="71">
        <v>0</v>
      </c>
      <c r="CX478" s="71">
        <v>0</v>
      </c>
      <c r="CY478" s="71">
        <v>3696.4286985510498</v>
      </c>
      <c r="CZ478" s="71">
        <v>3696.4286985510498</v>
      </c>
      <c r="DB478" s="70">
        <v>476</v>
      </c>
      <c r="DC478" s="70" t="s">
        <v>554</v>
      </c>
      <c r="DD478" s="71">
        <v>0</v>
      </c>
      <c r="DE478" s="71">
        <v>0</v>
      </c>
      <c r="DF478" s="71">
        <v>10119.314697829799</v>
      </c>
      <c r="DG478" s="71">
        <v>10119.314697829799</v>
      </c>
      <c r="DI478" s="70">
        <v>476</v>
      </c>
      <c r="DJ478" s="70" t="s">
        <v>554</v>
      </c>
      <c r="DK478" s="71">
        <v>0</v>
      </c>
      <c r="DL478" s="71">
        <v>0</v>
      </c>
      <c r="DM478" s="71">
        <v>13482.9520441185</v>
      </c>
      <c r="DN478" s="71">
        <v>13482.9520441185</v>
      </c>
      <c r="DP478" s="70">
        <v>476</v>
      </c>
      <c r="DQ478" s="70" t="s">
        <v>554</v>
      </c>
      <c r="DR478" s="71">
        <v>0</v>
      </c>
      <c r="DS478" s="71">
        <v>0</v>
      </c>
      <c r="DT478" s="71">
        <v>6064.7297550735202</v>
      </c>
      <c r="DU478" s="71">
        <v>6064.7297550735202</v>
      </c>
      <c r="DW478" s="70">
        <v>476</v>
      </c>
      <c r="DX478" s="70" t="s">
        <v>554</v>
      </c>
      <c r="DY478" s="71">
        <v>0</v>
      </c>
      <c r="DZ478" s="71">
        <v>0</v>
      </c>
      <c r="EA478" s="71">
        <v>10593.803414349901</v>
      </c>
      <c r="EB478" s="71">
        <v>10593.803414349901</v>
      </c>
    </row>
    <row r="479" spans="1:132" x14ac:dyDescent="0.35">
      <c r="A479" s="70">
        <v>477</v>
      </c>
      <c r="B479" s="70" t="s">
        <v>555</v>
      </c>
      <c r="C479" s="71">
        <v>0</v>
      </c>
      <c r="D479" s="71">
        <v>0</v>
      </c>
      <c r="E479" s="71">
        <v>22358.928425225298</v>
      </c>
      <c r="F479" s="71">
        <v>22358.928425225298</v>
      </c>
      <c r="H479" s="70">
        <v>477</v>
      </c>
      <c r="I479" s="70" t="s">
        <v>555</v>
      </c>
      <c r="J479" s="75">
        <v>0</v>
      </c>
      <c r="K479" s="71">
        <v>0</v>
      </c>
      <c r="L479" s="71">
        <v>401620.12958739698</v>
      </c>
      <c r="M479" s="71">
        <v>401620.12958739698</v>
      </c>
      <c r="O479" s="70">
        <v>477</v>
      </c>
      <c r="P479" s="70" t="s">
        <v>555</v>
      </c>
      <c r="Q479" s="75">
        <v>0</v>
      </c>
      <c r="R479" s="71">
        <v>0</v>
      </c>
      <c r="S479" s="71">
        <v>748830.19906793605</v>
      </c>
      <c r="T479" s="71">
        <v>748830.19906793605</v>
      </c>
      <c r="V479" s="70">
        <v>477</v>
      </c>
      <c r="W479" s="70" t="s">
        <v>555</v>
      </c>
      <c r="X479" s="71">
        <v>0</v>
      </c>
      <c r="Y479" s="71">
        <v>0</v>
      </c>
      <c r="Z479" s="71">
        <v>256348.340714094</v>
      </c>
      <c r="AA479" s="71">
        <v>256348.340714094</v>
      </c>
      <c r="AC479" s="70">
        <v>477</v>
      </c>
      <c r="AD479" s="70" t="s">
        <v>555</v>
      </c>
      <c r="AE479" s="71">
        <v>0</v>
      </c>
      <c r="AF479" s="71">
        <v>0</v>
      </c>
      <c r="AG479" s="71">
        <v>136591.20725389701</v>
      </c>
      <c r="AH479" s="71">
        <v>136591.20725389701</v>
      </c>
      <c r="AJ479" s="70">
        <v>477</v>
      </c>
      <c r="AK479" s="70" t="s">
        <v>555</v>
      </c>
      <c r="AL479" s="71">
        <v>0</v>
      </c>
      <c r="AM479" s="71">
        <v>0</v>
      </c>
      <c r="AN479" s="71">
        <v>2453.2685602377901</v>
      </c>
      <c r="AO479" s="71">
        <v>2453.2685602377901</v>
      </c>
      <c r="AQ479" s="70">
        <v>477</v>
      </c>
      <c r="AR479" s="70" t="s">
        <v>555</v>
      </c>
      <c r="AS479" s="71">
        <v>0</v>
      </c>
      <c r="AT479" s="71">
        <v>0</v>
      </c>
      <c r="AU479" s="71">
        <v>4009.3084070657801</v>
      </c>
      <c r="AV479" s="71">
        <v>4009.3084070657801</v>
      </c>
      <c r="AX479" s="70">
        <v>477</v>
      </c>
      <c r="AY479" s="70" t="s">
        <v>555</v>
      </c>
      <c r="AZ479" s="71">
        <v>0</v>
      </c>
      <c r="BA479" s="71">
        <v>0</v>
      </c>
      <c r="BB479" s="71">
        <v>2453.2685602377901</v>
      </c>
      <c r="BC479" s="71">
        <v>2453.2685602377901</v>
      </c>
      <c r="BE479" s="70">
        <v>477</v>
      </c>
      <c r="BF479" s="70" t="s">
        <v>555</v>
      </c>
      <c r="BG479" s="71">
        <v>0</v>
      </c>
      <c r="BH479" s="71">
        <v>0</v>
      </c>
      <c r="BI479" s="71">
        <v>4009.3084070657801</v>
      </c>
      <c r="BJ479" s="71">
        <v>4009.3084070657801</v>
      </c>
      <c r="BL479" s="70">
        <v>477</v>
      </c>
      <c r="BM479" s="70" t="s">
        <v>555</v>
      </c>
      <c r="BN479" s="71">
        <v>0</v>
      </c>
      <c r="BO479" s="71">
        <v>0</v>
      </c>
      <c r="BP479" s="71">
        <v>4995.6402135853004</v>
      </c>
      <c r="BQ479" s="71">
        <v>4995.6402135853004</v>
      </c>
      <c r="BS479" s="70">
        <v>477</v>
      </c>
      <c r="BT479" s="70" t="s">
        <v>555</v>
      </c>
      <c r="BU479" s="71">
        <v>0</v>
      </c>
      <c r="BV479" s="71">
        <v>0</v>
      </c>
      <c r="BW479" s="71">
        <v>6482.7983893194796</v>
      </c>
      <c r="BX479" s="71">
        <v>6482.7983893194796</v>
      </c>
      <c r="BZ479" s="70">
        <v>477</v>
      </c>
      <c r="CA479" s="70" t="s">
        <v>555</v>
      </c>
      <c r="CB479" s="71">
        <v>0</v>
      </c>
      <c r="CC479" s="71">
        <v>0</v>
      </c>
      <c r="CD479" s="71">
        <v>10000.969059793601</v>
      </c>
      <c r="CE479" s="71">
        <v>10000.969059793601</v>
      </c>
      <c r="CG479" s="70">
        <v>477</v>
      </c>
      <c r="CH479" s="70" t="s">
        <v>555</v>
      </c>
      <c r="CI479" s="71">
        <v>0</v>
      </c>
      <c r="CJ479" s="71">
        <v>0</v>
      </c>
      <c r="CK479" s="71">
        <v>20533.1229500714</v>
      </c>
      <c r="CL479" s="71">
        <v>20533.1229500714</v>
      </c>
      <c r="CN479" s="70">
        <v>477</v>
      </c>
      <c r="CO479" s="70" t="s">
        <v>555</v>
      </c>
      <c r="CP479" s="71">
        <v>0</v>
      </c>
      <c r="CQ479" s="71">
        <v>0</v>
      </c>
      <c r="CR479" s="71">
        <v>2069.28512506787</v>
      </c>
      <c r="CS479" s="71">
        <v>2069.28512506787</v>
      </c>
      <c r="CU479" s="70">
        <v>477</v>
      </c>
      <c r="CV479" s="70" t="s">
        <v>555</v>
      </c>
      <c r="CW479" s="71">
        <v>0</v>
      </c>
      <c r="CX479" s="71">
        <v>0</v>
      </c>
      <c r="CY479" s="71">
        <v>3434.7475666110299</v>
      </c>
      <c r="CZ479" s="71">
        <v>3434.7475666110299</v>
      </c>
      <c r="DB479" s="70">
        <v>477</v>
      </c>
      <c r="DC479" s="70" t="s">
        <v>555</v>
      </c>
      <c r="DD479" s="71">
        <v>0</v>
      </c>
      <c r="DE479" s="71">
        <v>0</v>
      </c>
      <c r="DF479" s="71">
        <v>9484.4771540593902</v>
      </c>
      <c r="DG479" s="71">
        <v>9484.4771540593902</v>
      </c>
      <c r="DI479" s="70">
        <v>477</v>
      </c>
      <c r="DJ479" s="70" t="s">
        <v>555</v>
      </c>
      <c r="DK479" s="71">
        <v>0</v>
      </c>
      <c r="DL479" s="71">
        <v>0</v>
      </c>
      <c r="DM479" s="71">
        <v>12537.2903761046</v>
      </c>
      <c r="DN479" s="71">
        <v>12537.2903761046</v>
      </c>
      <c r="DP479" s="70">
        <v>477</v>
      </c>
      <c r="DQ479" s="70" t="s">
        <v>555</v>
      </c>
      <c r="DR479" s="71">
        <v>0</v>
      </c>
      <c r="DS479" s="71">
        <v>0</v>
      </c>
      <c r="DT479" s="71">
        <v>5638.6989098557096</v>
      </c>
      <c r="DU479" s="71">
        <v>5638.6989098557096</v>
      </c>
      <c r="DW479" s="70">
        <v>477</v>
      </c>
      <c r="DX479" s="70" t="s">
        <v>555</v>
      </c>
      <c r="DY479" s="71">
        <v>0</v>
      </c>
      <c r="DZ479" s="71">
        <v>0</v>
      </c>
      <c r="EA479" s="71">
        <v>9832.40727050842</v>
      </c>
      <c r="EB479" s="71">
        <v>9832.40727050842</v>
      </c>
    </row>
    <row r="480" spans="1:132" x14ac:dyDescent="0.35">
      <c r="A480" s="70">
        <v>478</v>
      </c>
      <c r="B480" s="70" t="s">
        <v>556</v>
      </c>
      <c r="C480" s="71">
        <v>0</v>
      </c>
      <c r="D480" s="71">
        <v>0</v>
      </c>
      <c r="E480" s="71">
        <v>23240.0407862395</v>
      </c>
      <c r="F480" s="71">
        <v>23240.0407862395</v>
      </c>
      <c r="H480" s="70">
        <v>478</v>
      </c>
      <c r="I480" s="70" t="s">
        <v>556</v>
      </c>
      <c r="J480" s="75">
        <v>0</v>
      </c>
      <c r="K480" s="71">
        <v>0</v>
      </c>
      <c r="L480" s="71">
        <v>418203.28886718402</v>
      </c>
      <c r="M480" s="71">
        <v>418203.28886718402</v>
      </c>
      <c r="O480" s="70">
        <v>478</v>
      </c>
      <c r="P480" s="70" t="s">
        <v>556</v>
      </c>
      <c r="Q480" s="75">
        <v>0</v>
      </c>
      <c r="R480" s="71">
        <v>0</v>
      </c>
      <c r="S480" s="71">
        <v>782916.88556105504</v>
      </c>
      <c r="T480" s="71">
        <v>782916.88556105504</v>
      </c>
      <c r="V480" s="70">
        <v>478</v>
      </c>
      <c r="W480" s="70" t="s">
        <v>556</v>
      </c>
      <c r="X480" s="71">
        <v>0</v>
      </c>
      <c r="Y480" s="71">
        <v>0</v>
      </c>
      <c r="Z480" s="71">
        <v>266573.46875981899</v>
      </c>
      <c r="AA480" s="71">
        <v>266573.46875981899</v>
      </c>
      <c r="AC480" s="70">
        <v>478</v>
      </c>
      <c r="AD480" s="70" t="s">
        <v>556</v>
      </c>
      <c r="AE480" s="71">
        <v>0</v>
      </c>
      <c r="AF480" s="71">
        <v>0</v>
      </c>
      <c r="AG480" s="71">
        <v>142928.177075043</v>
      </c>
      <c r="AH480" s="71">
        <v>142928.177075043</v>
      </c>
      <c r="AJ480" s="70">
        <v>478</v>
      </c>
      <c r="AK480" s="70" t="s">
        <v>556</v>
      </c>
      <c r="AL480" s="71">
        <v>0</v>
      </c>
      <c r="AM480" s="71">
        <v>0</v>
      </c>
      <c r="AN480" s="71">
        <v>2557.7160093986399</v>
      </c>
      <c r="AO480" s="71">
        <v>2557.7160093986399</v>
      </c>
      <c r="AQ480" s="70">
        <v>478</v>
      </c>
      <c r="AR480" s="70" t="s">
        <v>556</v>
      </c>
      <c r="AS480" s="71">
        <v>0</v>
      </c>
      <c r="AT480" s="71">
        <v>0</v>
      </c>
      <c r="AU480" s="71">
        <v>4179.9047535323398</v>
      </c>
      <c r="AV480" s="71">
        <v>4179.9047535323398</v>
      </c>
      <c r="AX480" s="70">
        <v>478</v>
      </c>
      <c r="AY480" s="70" t="s">
        <v>556</v>
      </c>
      <c r="AZ480" s="71">
        <v>0</v>
      </c>
      <c r="BA480" s="71">
        <v>0</v>
      </c>
      <c r="BB480" s="71">
        <v>2557.7160093986399</v>
      </c>
      <c r="BC480" s="71">
        <v>2557.7160093986399</v>
      </c>
      <c r="BE480" s="70">
        <v>478</v>
      </c>
      <c r="BF480" s="70" t="s">
        <v>556</v>
      </c>
      <c r="BG480" s="71">
        <v>0</v>
      </c>
      <c r="BH480" s="71">
        <v>0</v>
      </c>
      <c r="BI480" s="71">
        <v>4179.9047535323398</v>
      </c>
      <c r="BJ480" s="71">
        <v>4179.9047535323398</v>
      </c>
      <c r="BL480" s="70">
        <v>478</v>
      </c>
      <c r="BM480" s="70" t="s">
        <v>556</v>
      </c>
      <c r="BN480" s="71">
        <v>0</v>
      </c>
      <c r="BO480" s="71">
        <v>0</v>
      </c>
      <c r="BP480" s="71">
        <v>5208.3286593964604</v>
      </c>
      <c r="BQ480" s="71">
        <v>5208.3286593964604</v>
      </c>
      <c r="BS480" s="70">
        <v>478</v>
      </c>
      <c r="BT480" s="70" t="s">
        <v>556</v>
      </c>
      <c r="BU480" s="71">
        <v>0</v>
      </c>
      <c r="BV480" s="71">
        <v>0</v>
      </c>
      <c r="BW480" s="71">
        <v>6767.2589383721597</v>
      </c>
      <c r="BX480" s="71">
        <v>6767.2589383721597</v>
      </c>
      <c r="BZ480" s="70">
        <v>478</v>
      </c>
      <c r="CA480" s="70" t="s">
        <v>556</v>
      </c>
      <c r="CB480" s="71">
        <v>0</v>
      </c>
      <c r="CC480" s="71">
        <v>0</v>
      </c>
      <c r="CD480" s="71">
        <v>10408.650847345099</v>
      </c>
      <c r="CE480" s="71">
        <v>10408.650847345099</v>
      </c>
      <c r="CG480" s="70">
        <v>478</v>
      </c>
      <c r="CH480" s="70" t="s">
        <v>556</v>
      </c>
      <c r="CI480" s="71">
        <v>0</v>
      </c>
      <c r="CJ480" s="71">
        <v>0</v>
      </c>
      <c r="CK480" s="71">
        <v>21483.023154276201</v>
      </c>
      <c r="CL480" s="71">
        <v>21483.023154276201</v>
      </c>
      <c r="CN480" s="70">
        <v>478</v>
      </c>
      <c r="CO480" s="70" t="s">
        <v>556</v>
      </c>
      <c r="CP480" s="71">
        <v>0</v>
      </c>
      <c r="CQ480" s="71">
        <v>0</v>
      </c>
      <c r="CR480" s="71">
        <v>2157.3845514424802</v>
      </c>
      <c r="CS480" s="71">
        <v>2157.3845514424802</v>
      </c>
      <c r="CU480" s="70">
        <v>478</v>
      </c>
      <c r="CV480" s="70" t="s">
        <v>556</v>
      </c>
      <c r="CW480" s="71">
        <v>0</v>
      </c>
      <c r="CX480" s="71">
        <v>0</v>
      </c>
      <c r="CY480" s="71">
        <v>3582.0920190565198</v>
      </c>
      <c r="CZ480" s="71">
        <v>3582.0920190565198</v>
      </c>
      <c r="DB480" s="70">
        <v>478</v>
      </c>
      <c r="DC480" s="70" t="s">
        <v>556</v>
      </c>
      <c r="DD480" s="71">
        <v>0</v>
      </c>
      <c r="DE480" s="71">
        <v>0</v>
      </c>
      <c r="DF480" s="71">
        <v>9846.4168308216103</v>
      </c>
      <c r="DG480" s="71">
        <v>9846.4168308216103</v>
      </c>
      <c r="DI480" s="70">
        <v>478</v>
      </c>
      <c r="DJ480" s="70" t="s">
        <v>556</v>
      </c>
      <c r="DK480" s="71">
        <v>0</v>
      </c>
      <c r="DL480" s="71">
        <v>0</v>
      </c>
      <c r="DM480" s="71">
        <v>13070.248636376</v>
      </c>
      <c r="DN480" s="71">
        <v>13070.248636376</v>
      </c>
      <c r="DP480" s="70">
        <v>478</v>
      </c>
      <c r="DQ480" s="70" t="s">
        <v>556</v>
      </c>
      <c r="DR480" s="71">
        <v>0</v>
      </c>
      <c r="DS480" s="71">
        <v>0</v>
      </c>
      <c r="DT480" s="71">
        <v>5878.7654591386099</v>
      </c>
      <c r="DU480" s="71">
        <v>5878.7654591386099</v>
      </c>
      <c r="DW480" s="70">
        <v>478</v>
      </c>
      <c r="DX480" s="70" t="s">
        <v>556</v>
      </c>
      <c r="DY480" s="71">
        <v>0</v>
      </c>
      <c r="DZ480" s="71">
        <v>0</v>
      </c>
      <c r="EA480" s="71">
        <v>10260.4972592576</v>
      </c>
      <c r="EB480" s="71">
        <v>10260.4972592576</v>
      </c>
    </row>
    <row r="481" spans="1:132" x14ac:dyDescent="0.35">
      <c r="A481" s="70">
        <v>479</v>
      </c>
      <c r="B481" s="70" t="s">
        <v>557</v>
      </c>
      <c r="C481" s="71">
        <v>0</v>
      </c>
      <c r="D481" s="71">
        <v>3.3373183972826001E-2</v>
      </c>
      <c r="E481" s="71">
        <v>772.62312580762602</v>
      </c>
      <c r="F481" s="71">
        <v>772.65649899159905</v>
      </c>
      <c r="H481" s="70">
        <v>479</v>
      </c>
      <c r="I481" s="70" t="s">
        <v>557</v>
      </c>
      <c r="J481" s="75">
        <v>0</v>
      </c>
      <c r="K481" s="71">
        <v>0.58473086448135603</v>
      </c>
      <c r="L481" s="71">
        <v>13919.9324245548</v>
      </c>
      <c r="M481" s="71">
        <v>13920.5171554193</v>
      </c>
      <c r="O481" s="70">
        <v>479</v>
      </c>
      <c r="P481" s="70" t="s">
        <v>557</v>
      </c>
      <c r="Q481" s="75">
        <v>0</v>
      </c>
      <c r="R481" s="71">
        <v>33592.119905660496</v>
      </c>
      <c r="S481" s="71">
        <v>26128.932816754201</v>
      </c>
      <c r="T481" s="71">
        <v>59721.052722414803</v>
      </c>
      <c r="V481" s="70">
        <v>479</v>
      </c>
      <c r="W481" s="70" t="s">
        <v>557</v>
      </c>
      <c r="X481" s="71">
        <v>0</v>
      </c>
      <c r="Y481" s="71">
        <v>0.53391728505679703</v>
      </c>
      <c r="Z481" s="71">
        <v>8865.0304313668403</v>
      </c>
      <c r="AA481" s="71">
        <v>8865.5643486519002</v>
      </c>
      <c r="AC481" s="70">
        <v>479</v>
      </c>
      <c r="AD481" s="70" t="s">
        <v>557</v>
      </c>
      <c r="AE481" s="71">
        <v>0</v>
      </c>
      <c r="AF481" s="71">
        <v>32.996530347591303</v>
      </c>
      <c r="AG481" s="71">
        <v>4772.6679820525296</v>
      </c>
      <c r="AH481" s="71">
        <v>4805.6645124001197</v>
      </c>
      <c r="AJ481" s="70">
        <v>479</v>
      </c>
      <c r="AK481" s="70" t="s">
        <v>557</v>
      </c>
      <c r="AL481" s="71">
        <v>0</v>
      </c>
      <c r="AM481" s="71">
        <v>3.4813595506407399E-3</v>
      </c>
      <c r="AN481" s="71">
        <v>85.202909288030597</v>
      </c>
      <c r="AO481" s="71">
        <v>85.206390647581202</v>
      </c>
      <c r="AQ481" s="70">
        <v>479</v>
      </c>
      <c r="AR481" s="70" t="s">
        <v>557</v>
      </c>
      <c r="AS481" s="71">
        <v>0</v>
      </c>
      <c r="AT481" s="71">
        <v>1.4348752328065E-2</v>
      </c>
      <c r="AU481" s="71">
        <v>139.239266078811</v>
      </c>
      <c r="AV481" s="71">
        <v>139.253614831139</v>
      </c>
      <c r="AX481" s="70">
        <v>479</v>
      </c>
      <c r="AY481" s="70" t="s">
        <v>557</v>
      </c>
      <c r="AZ481" s="71">
        <v>0</v>
      </c>
      <c r="BA481" s="71">
        <v>3.4813595506407399E-3</v>
      </c>
      <c r="BB481" s="71">
        <v>85.202909288030597</v>
      </c>
      <c r="BC481" s="71">
        <v>85.206390647581202</v>
      </c>
      <c r="BE481" s="70">
        <v>479</v>
      </c>
      <c r="BF481" s="70" t="s">
        <v>557</v>
      </c>
      <c r="BG481" s="71">
        <v>0</v>
      </c>
      <c r="BH481" s="71">
        <v>1.4348752328065E-2</v>
      </c>
      <c r="BI481" s="71">
        <v>139.239266078811</v>
      </c>
      <c r="BJ481" s="71">
        <v>139.253614831139</v>
      </c>
      <c r="BL481" s="70">
        <v>479</v>
      </c>
      <c r="BM481" s="70" t="s">
        <v>557</v>
      </c>
      <c r="BN481" s="71">
        <v>0</v>
      </c>
      <c r="BO481" s="71">
        <v>7.0891626179909201E-3</v>
      </c>
      <c r="BP481" s="71">
        <v>173.500401404276</v>
      </c>
      <c r="BQ481" s="71">
        <v>173.50749056689401</v>
      </c>
      <c r="BS481" s="70">
        <v>479</v>
      </c>
      <c r="BT481" s="70" t="s">
        <v>557</v>
      </c>
      <c r="BU481" s="71">
        <v>0</v>
      </c>
      <c r="BV481" s="71">
        <v>1.8996898397578701E-2</v>
      </c>
      <c r="BW481" s="71">
        <v>225.61695167392801</v>
      </c>
      <c r="BX481" s="71">
        <v>225.63594857232599</v>
      </c>
      <c r="BZ481" s="70">
        <v>479</v>
      </c>
      <c r="CA481" s="70" t="s">
        <v>557</v>
      </c>
      <c r="CB481" s="71">
        <v>0</v>
      </c>
      <c r="CC481" s="71">
        <v>1.4711834024982801E-2</v>
      </c>
      <c r="CD481" s="71">
        <v>346.33734068549802</v>
      </c>
      <c r="CE481" s="71">
        <v>346.352052519523</v>
      </c>
      <c r="CG481" s="70">
        <v>479</v>
      </c>
      <c r="CH481" s="70" t="s">
        <v>557</v>
      </c>
      <c r="CI481" s="71">
        <v>0</v>
      </c>
      <c r="CJ481" s="71">
        <v>1805.13039376914</v>
      </c>
      <c r="CK481" s="71">
        <v>717.303563078352</v>
      </c>
      <c r="CL481" s="71">
        <v>2522.4339568475002</v>
      </c>
      <c r="CN481" s="70">
        <v>479</v>
      </c>
      <c r="CO481" s="70" t="s">
        <v>557</v>
      </c>
      <c r="CP481" s="71">
        <v>0</v>
      </c>
      <c r="CQ481" s="71">
        <v>2.9364602187929999E-3</v>
      </c>
      <c r="CR481" s="71">
        <v>71.867024939633694</v>
      </c>
      <c r="CS481" s="71">
        <v>71.8699613998525</v>
      </c>
      <c r="CU481" s="70">
        <v>479</v>
      </c>
      <c r="CV481" s="70" t="s">
        <v>557</v>
      </c>
      <c r="CW481" s="71">
        <v>0</v>
      </c>
      <c r="CX481" s="71">
        <v>1.1742391496204201E-2</v>
      </c>
      <c r="CY481" s="71">
        <v>119.351373723995</v>
      </c>
      <c r="CZ481" s="71">
        <v>119.36311611549201</v>
      </c>
      <c r="DB481" s="70">
        <v>479</v>
      </c>
      <c r="DC481" s="70" t="s">
        <v>557</v>
      </c>
      <c r="DD481" s="71">
        <v>0</v>
      </c>
      <c r="DE481" s="71">
        <v>1.1995233229033E-2</v>
      </c>
      <c r="DF481" s="71">
        <v>327.08768382106501</v>
      </c>
      <c r="DG481" s="71">
        <v>327.09967905429397</v>
      </c>
      <c r="DI481" s="70">
        <v>479</v>
      </c>
      <c r="DJ481" s="70" t="s">
        <v>557</v>
      </c>
      <c r="DK481" s="71">
        <v>0</v>
      </c>
      <c r="DL481" s="71">
        <v>4.41551481677247E-2</v>
      </c>
      <c r="DM481" s="71">
        <v>435.37969116169597</v>
      </c>
      <c r="DN481" s="71">
        <v>435.42384630986402</v>
      </c>
      <c r="DP481" s="70">
        <v>479</v>
      </c>
      <c r="DQ481" s="70" t="s">
        <v>557</v>
      </c>
      <c r="DR481" s="71">
        <v>0</v>
      </c>
      <c r="DS481" s="71">
        <v>8.0017078526090999E-3</v>
      </c>
      <c r="DT481" s="71">
        <v>195.83406378973299</v>
      </c>
      <c r="DU481" s="71">
        <v>195.84206549758599</v>
      </c>
      <c r="DW481" s="70">
        <v>479</v>
      </c>
      <c r="DX481" s="70" t="s">
        <v>557</v>
      </c>
      <c r="DY481" s="71">
        <v>0</v>
      </c>
      <c r="DZ481" s="71">
        <v>6.1840808270067098E-2</v>
      </c>
      <c r="EA481" s="71">
        <v>342.00643885511198</v>
      </c>
      <c r="EB481" s="71">
        <v>342.06827966338199</v>
      </c>
    </row>
    <row r="482" spans="1:132" x14ac:dyDescent="0.35">
      <c r="A482" s="70">
        <v>480</v>
      </c>
      <c r="B482" s="70" t="s">
        <v>558</v>
      </c>
      <c r="C482" s="71">
        <v>0</v>
      </c>
      <c r="D482" s="71">
        <v>0</v>
      </c>
      <c r="E482" s="71">
        <v>38505.8381353484</v>
      </c>
      <c r="F482" s="71">
        <v>38505.8381353484</v>
      </c>
      <c r="H482" s="70">
        <v>480</v>
      </c>
      <c r="I482" s="70" t="s">
        <v>558</v>
      </c>
      <c r="J482" s="75">
        <v>0</v>
      </c>
      <c r="K482" s="71">
        <v>0</v>
      </c>
      <c r="L482" s="71">
        <v>688874.64487794298</v>
      </c>
      <c r="M482" s="71">
        <v>688874.64487794298</v>
      </c>
      <c r="O482" s="70">
        <v>480</v>
      </c>
      <c r="P482" s="70" t="s">
        <v>558</v>
      </c>
      <c r="Q482" s="75">
        <v>0</v>
      </c>
      <c r="R482" s="71">
        <v>0</v>
      </c>
      <c r="S482" s="71">
        <v>1272769.41764446</v>
      </c>
      <c r="T482" s="71">
        <v>1272769.41764446</v>
      </c>
      <c r="V482" s="70">
        <v>480</v>
      </c>
      <c r="W482" s="70" t="s">
        <v>558</v>
      </c>
      <c r="X482" s="71">
        <v>0</v>
      </c>
      <c r="Y482" s="71">
        <v>0</v>
      </c>
      <c r="Z482" s="71">
        <v>441022.21387698501</v>
      </c>
      <c r="AA482" s="71">
        <v>441022.21387698501</v>
      </c>
      <c r="AC482" s="70">
        <v>480</v>
      </c>
      <c r="AD482" s="70" t="s">
        <v>558</v>
      </c>
      <c r="AE482" s="71">
        <v>0</v>
      </c>
      <c r="AF482" s="71">
        <v>0</v>
      </c>
      <c r="AG482" s="71">
        <v>231721.75277491499</v>
      </c>
      <c r="AH482" s="71">
        <v>231721.75277491499</v>
      </c>
      <c r="AJ482" s="70">
        <v>480</v>
      </c>
      <c r="AK482" s="70" t="s">
        <v>558</v>
      </c>
      <c r="AL482" s="71">
        <v>0</v>
      </c>
      <c r="AM482" s="71">
        <v>0</v>
      </c>
      <c r="AN482" s="71">
        <v>4196.35029596811</v>
      </c>
      <c r="AO482" s="71">
        <v>4196.35029596811</v>
      </c>
      <c r="AQ482" s="70">
        <v>480</v>
      </c>
      <c r="AR482" s="70" t="s">
        <v>558</v>
      </c>
      <c r="AS482" s="71">
        <v>0</v>
      </c>
      <c r="AT482" s="71">
        <v>0</v>
      </c>
      <c r="AU482" s="71">
        <v>6858.3432932759497</v>
      </c>
      <c r="AV482" s="71">
        <v>6858.3432932759497</v>
      </c>
      <c r="AX482" s="70">
        <v>480</v>
      </c>
      <c r="AY482" s="70" t="s">
        <v>558</v>
      </c>
      <c r="AZ482" s="71">
        <v>0</v>
      </c>
      <c r="BA482" s="71">
        <v>0</v>
      </c>
      <c r="BB482" s="71">
        <v>4196.35029596811</v>
      </c>
      <c r="BC482" s="71">
        <v>4196.35029596811</v>
      </c>
      <c r="BE482" s="70">
        <v>480</v>
      </c>
      <c r="BF482" s="70" t="s">
        <v>558</v>
      </c>
      <c r="BG482" s="71">
        <v>0</v>
      </c>
      <c r="BH482" s="71">
        <v>0</v>
      </c>
      <c r="BI482" s="71">
        <v>6858.3432932759497</v>
      </c>
      <c r="BJ482" s="71">
        <v>6858.3432932759497</v>
      </c>
      <c r="BL482" s="70">
        <v>480</v>
      </c>
      <c r="BM482" s="70" t="s">
        <v>558</v>
      </c>
      <c r="BN482" s="71">
        <v>0</v>
      </c>
      <c r="BO482" s="71">
        <v>0</v>
      </c>
      <c r="BP482" s="71">
        <v>8545.1126829738405</v>
      </c>
      <c r="BQ482" s="71">
        <v>8545.1126829738405</v>
      </c>
      <c r="BS482" s="70">
        <v>480</v>
      </c>
      <c r="BT482" s="70" t="s">
        <v>558</v>
      </c>
      <c r="BU482" s="71">
        <v>0</v>
      </c>
      <c r="BV482" s="71">
        <v>0</v>
      </c>
      <c r="BW482" s="71">
        <v>11057.799703884401</v>
      </c>
      <c r="BX482" s="71">
        <v>11057.799703884401</v>
      </c>
      <c r="BZ482" s="70">
        <v>480</v>
      </c>
      <c r="CA482" s="70" t="s">
        <v>558</v>
      </c>
      <c r="CB482" s="71">
        <v>0</v>
      </c>
      <c r="CC482" s="71">
        <v>0</v>
      </c>
      <c r="CD482" s="71">
        <v>17173.428436265</v>
      </c>
      <c r="CE482" s="71">
        <v>17173.428436265</v>
      </c>
      <c r="CG482" s="70">
        <v>480</v>
      </c>
      <c r="CH482" s="70" t="s">
        <v>558</v>
      </c>
      <c r="CI482" s="71">
        <v>0</v>
      </c>
      <c r="CJ482" s="71">
        <v>0</v>
      </c>
      <c r="CK482" s="71">
        <v>34843.618077061903</v>
      </c>
      <c r="CL482" s="71">
        <v>34843.618077061903</v>
      </c>
      <c r="CN482" s="70">
        <v>480</v>
      </c>
      <c r="CO482" s="70" t="s">
        <v>558</v>
      </c>
      <c r="CP482" s="71">
        <v>0</v>
      </c>
      <c r="CQ482" s="71">
        <v>0</v>
      </c>
      <c r="CR482" s="71">
        <v>3539.5412421456599</v>
      </c>
      <c r="CS482" s="71">
        <v>3539.5412421456599</v>
      </c>
      <c r="CU482" s="70">
        <v>480</v>
      </c>
      <c r="CV482" s="70" t="s">
        <v>558</v>
      </c>
      <c r="CW482" s="71">
        <v>0</v>
      </c>
      <c r="CX482" s="71">
        <v>0</v>
      </c>
      <c r="CY482" s="71">
        <v>5871.0967559687497</v>
      </c>
      <c r="CZ482" s="71">
        <v>5871.0967559687497</v>
      </c>
      <c r="DB482" s="70">
        <v>480</v>
      </c>
      <c r="DC482" s="70" t="s">
        <v>558</v>
      </c>
      <c r="DD482" s="71">
        <v>0</v>
      </c>
      <c r="DE482" s="71">
        <v>0</v>
      </c>
      <c r="DF482" s="71">
        <v>16377.364304061601</v>
      </c>
      <c r="DG482" s="71">
        <v>16377.364304061601</v>
      </c>
      <c r="DI482" s="70">
        <v>480</v>
      </c>
      <c r="DJ482" s="70" t="s">
        <v>558</v>
      </c>
      <c r="DK482" s="71">
        <v>0</v>
      </c>
      <c r="DL482" s="71">
        <v>0</v>
      </c>
      <c r="DM482" s="71">
        <v>21448.208173658801</v>
      </c>
      <c r="DN482" s="71">
        <v>21448.208173658801</v>
      </c>
      <c r="DP482" s="70">
        <v>480</v>
      </c>
      <c r="DQ482" s="70" t="s">
        <v>558</v>
      </c>
      <c r="DR482" s="71">
        <v>0</v>
      </c>
      <c r="DS482" s="71">
        <v>0</v>
      </c>
      <c r="DT482" s="71">
        <v>9645.0736061911703</v>
      </c>
      <c r="DU482" s="71">
        <v>9645.0736061911703</v>
      </c>
      <c r="DW482" s="70">
        <v>480</v>
      </c>
      <c r="DX482" s="70" t="s">
        <v>558</v>
      </c>
      <c r="DY482" s="71">
        <v>0</v>
      </c>
      <c r="DZ482" s="71">
        <v>0</v>
      </c>
      <c r="EA482" s="71">
        <v>16783.597679688501</v>
      </c>
      <c r="EB482" s="71">
        <v>16783.597679688501</v>
      </c>
    </row>
    <row r="483" spans="1:132" x14ac:dyDescent="0.35">
      <c r="A483" s="70">
        <v>481</v>
      </c>
      <c r="B483" s="70" t="s">
        <v>559</v>
      </c>
      <c r="C483" s="71">
        <v>0</v>
      </c>
      <c r="D483" s="71">
        <v>4.5249320322924502</v>
      </c>
      <c r="E483" s="71">
        <v>6514.1715151323597</v>
      </c>
      <c r="F483" s="71">
        <v>6518.6964471646597</v>
      </c>
      <c r="H483" s="70">
        <v>481</v>
      </c>
      <c r="I483" s="70" t="s">
        <v>559</v>
      </c>
      <c r="J483" s="75">
        <v>0</v>
      </c>
      <c r="K483" s="71">
        <v>42.3627798419204</v>
      </c>
      <c r="L483" s="71">
        <v>117242.60224529001</v>
      </c>
      <c r="M483" s="71">
        <v>117284.965025132</v>
      </c>
      <c r="O483" s="70">
        <v>481</v>
      </c>
      <c r="P483" s="70" t="s">
        <v>559</v>
      </c>
      <c r="Q483" s="75">
        <v>0</v>
      </c>
      <c r="R483" s="71">
        <v>740.35014207377299</v>
      </c>
      <c r="S483" s="71">
        <v>219574.87745722799</v>
      </c>
      <c r="T483" s="71">
        <v>220315.22759930199</v>
      </c>
      <c r="V483" s="70">
        <v>481</v>
      </c>
      <c r="W483" s="70" t="s">
        <v>559</v>
      </c>
      <c r="X483" s="71">
        <v>0</v>
      </c>
      <c r="Y483" s="71">
        <v>32.530150924434302</v>
      </c>
      <c r="Z483" s="71">
        <v>74723.731499034897</v>
      </c>
      <c r="AA483" s="71">
        <v>74756.261649959401</v>
      </c>
      <c r="AC483" s="70">
        <v>481</v>
      </c>
      <c r="AD483" s="70" t="s">
        <v>559</v>
      </c>
      <c r="AE483" s="71">
        <v>0</v>
      </c>
      <c r="AF483" s="71">
        <v>3278.9682470226298</v>
      </c>
      <c r="AG483" s="71">
        <v>40088.4789028999</v>
      </c>
      <c r="AH483" s="71">
        <v>43367.447149922496</v>
      </c>
      <c r="AJ483" s="70">
        <v>481</v>
      </c>
      <c r="AK483" s="70" t="s">
        <v>559</v>
      </c>
      <c r="AL483" s="71">
        <v>0</v>
      </c>
      <c r="AM483" s="71">
        <v>0.24067710257240199</v>
      </c>
      <c r="AN483" s="71">
        <v>717.13643631877301</v>
      </c>
      <c r="AO483" s="71">
        <v>717.37711342134503</v>
      </c>
      <c r="AQ483" s="70">
        <v>481</v>
      </c>
      <c r="AR483" s="70" t="s">
        <v>559</v>
      </c>
      <c r="AS483" s="71">
        <v>0</v>
      </c>
      <c r="AT483" s="71">
        <v>2.2742215579781599</v>
      </c>
      <c r="AU483" s="71">
        <v>1171.96559321927</v>
      </c>
      <c r="AV483" s="71">
        <v>1174.2398147772501</v>
      </c>
      <c r="AX483" s="70">
        <v>481</v>
      </c>
      <c r="AY483" s="70" t="s">
        <v>559</v>
      </c>
      <c r="AZ483" s="71">
        <v>0</v>
      </c>
      <c r="BA483" s="71">
        <v>0.24067710257240199</v>
      </c>
      <c r="BB483" s="71">
        <v>717.13643631877301</v>
      </c>
      <c r="BC483" s="71">
        <v>717.37711342134503</v>
      </c>
      <c r="BE483" s="70">
        <v>481</v>
      </c>
      <c r="BF483" s="70" t="s">
        <v>559</v>
      </c>
      <c r="BG483" s="71">
        <v>0</v>
      </c>
      <c r="BH483" s="71">
        <v>2.2742215579781599</v>
      </c>
      <c r="BI483" s="71">
        <v>1171.96559321927</v>
      </c>
      <c r="BJ483" s="71">
        <v>1174.2398147772501</v>
      </c>
      <c r="BL483" s="70">
        <v>481</v>
      </c>
      <c r="BM483" s="70" t="s">
        <v>559</v>
      </c>
      <c r="BN483" s="71">
        <v>0</v>
      </c>
      <c r="BO483" s="71">
        <v>0.490095634692089</v>
      </c>
      <c r="BP483" s="71">
        <v>1460.3193787940099</v>
      </c>
      <c r="BQ483" s="71">
        <v>1460.8094744287</v>
      </c>
      <c r="BS483" s="70">
        <v>481</v>
      </c>
      <c r="BT483" s="70" t="s">
        <v>559</v>
      </c>
      <c r="BU483" s="71">
        <v>0</v>
      </c>
      <c r="BV483" s="71">
        <v>2.9787247396322298</v>
      </c>
      <c r="BW483" s="71">
        <v>1897.64251043442</v>
      </c>
      <c r="BX483" s="71">
        <v>1900.6212351740501</v>
      </c>
      <c r="BZ483" s="70">
        <v>481</v>
      </c>
      <c r="CA483" s="70" t="s">
        <v>559</v>
      </c>
      <c r="CB483" s="71">
        <v>0</v>
      </c>
      <c r="CC483" s="71">
        <v>1.08513588224986</v>
      </c>
      <c r="CD483" s="71">
        <v>2917.90609494516</v>
      </c>
      <c r="CE483" s="71">
        <v>2918.9912308274102</v>
      </c>
      <c r="CG483" s="70">
        <v>481</v>
      </c>
      <c r="CH483" s="70" t="s">
        <v>559</v>
      </c>
      <c r="CI483" s="71">
        <v>0</v>
      </c>
      <c r="CJ483" s="71">
        <v>5.9414363673388602</v>
      </c>
      <c r="CK483" s="71">
        <v>6025.4832383939602</v>
      </c>
      <c r="CL483" s="71">
        <v>6031.4246747612997</v>
      </c>
      <c r="CN483" s="70">
        <v>481</v>
      </c>
      <c r="CO483" s="70" t="s">
        <v>559</v>
      </c>
      <c r="CP483" s="71">
        <v>0</v>
      </c>
      <c r="CQ483" s="71">
        <v>0.203006534371937</v>
      </c>
      <c r="CR483" s="71">
        <v>604.89087267917398</v>
      </c>
      <c r="CS483" s="71">
        <v>605.09387921354596</v>
      </c>
      <c r="CU483" s="70">
        <v>481</v>
      </c>
      <c r="CV483" s="70" t="s">
        <v>559</v>
      </c>
      <c r="CW483" s="71">
        <v>0</v>
      </c>
      <c r="CX483" s="71">
        <v>1.8356384568463799</v>
      </c>
      <c r="CY483" s="71">
        <v>1004.3825128396099</v>
      </c>
      <c r="CZ483" s="71">
        <v>1006.2181512964499</v>
      </c>
      <c r="DB483" s="70">
        <v>481</v>
      </c>
      <c r="DC483" s="70" t="s">
        <v>559</v>
      </c>
      <c r="DD483" s="71">
        <v>0</v>
      </c>
      <c r="DE483" s="71">
        <v>1.0133779913087499</v>
      </c>
      <c r="DF483" s="71">
        <v>2759.62617871561</v>
      </c>
      <c r="DG483" s="71">
        <v>2760.6395567069098</v>
      </c>
      <c r="DI483" s="70">
        <v>481</v>
      </c>
      <c r="DJ483" s="70" t="s">
        <v>559</v>
      </c>
      <c r="DK483" s="71">
        <v>0</v>
      </c>
      <c r="DL483" s="71">
        <v>7.0003152739913599</v>
      </c>
      <c r="DM483" s="71">
        <v>3664.6349171687102</v>
      </c>
      <c r="DN483" s="71">
        <v>3671.6352324426998</v>
      </c>
      <c r="DP483" s="70">
        <v>481</v>
      </c>
      <c r="DQ483" s="70" t="s">
        <v>559</v>
      </c>
      <c r="DR483" s="71">
        <v>0</v>
      </c>
      <c r="DS483" s="71">
        <v>0.55318269589314595</v>
      </c>
      <c r="DT483" s="71">
        <v>1648.2975028614601</v>
      </c>
      <c r="DU483" s="71">
        <v>1648.8506855573501</v>
      </c>
      <c r="DW483" s="70">
        <v>481</v>
      </c>
      <c r="DX483" s="70" t="s">
        <v>559</v>
      </c>
      <c r="DY483" s="71">
        <v>0</v>
      </c>
      <c r="DZ483" s="71">
        <v>6.7834976047514504</v>
      </c>
      <c r="EA483" s="71">
        <v>2877.1096536920199</v>
      </c>
      <c r="EB483" s="71">
        <v>2883.8931512967702</v>
      </c>
    </row>
    <row r="484" spans="1:132" x14ac:dyDescent="0.35">
      <c r="A484" s="70">
        <v>482</v>
      </c>
      <c r="B484" s="70" t="s">
        <v>560</v>
      </c>
      <c r="C484" s="71">
        <v>0</v>
      </c>
      <c r="D484" s="71">
        <v>0</v>
      </c>
      <c r="E484" s="71">
        <v>73117.910684625298</v>
      </c>
      <c r="F484" s="71">
        <v>73117.910684625298</v>
      </c>
      <c r="H484" s="70">
        <v>482</v>
      </c>
      <c r="I484" s="70" t="s">
        <v>560</v>
      </c>
      <c r="J484" s="75">
        <v>0</v>
      </c>
      <c r="K484" s="71">
        <v>0</v>
      </c>
      <c r="L484" s="71">
        <v>1319350.2450238599</v>
      </c>
      <c r="M484" s="71">
        <v>1319350.2450238599</v>
      </c>
      <c r="O484" s="70">
        <v>482</v>
      </c>
      <c r="P484" s="70" t="s">
        <v>560</v>
      </c>
      <c r="Q484" s="75">
        <v>0</v>
      </c>
      <c r="R484" s="71">
        <v>0</v>
      </c>
      <c r="S484" s="71">
        <v>2484988.26764062</v>
      </c>
      <c r="T484" s="71">
        <v>2484988.26764062</v>
      </c>
      <c r="V484" s="70">
        <v>482</v>
      </c>
      <c r="W484" s="70" t="s">
        <v>560</v>
      </c>
      <c r="X484" s="71">
        <v>0</v>
      </c>
      <c r="Y484" s="71">
        <v>0</v>
      </c>
      <c r="Z484" s="71">
        <v>839279.84769168799</v>
      </c>
      <c r="AA484" s="71">
        <v>839279.84769168799</v>
      </c>
      <c r="AC484" s="70">
        <v>482</v>
      </c>
      <c r="AD484" s="70" t="s">
        <v>560</v>
      </c>
      <c r="AE484" s="71">
        <v>0</v>
      </c>
      <c r="AF484" s="71">
        <v>0</v>
      </c>
      <c r="AG484" s="71">
        <v>454220.270737004</v>
      </c>
      <c r="AH484" s="71">
        <v>454220.270737004</v>
      </c>
      <c r="AJ484" s="70">
        <v>482</v>
      </c>
      <c r="AK484" s="70" t="s">
        <v>560</v>
      </c>
      <c r="AL484" s="71">
        <v>0</v>
      </c>
      <c r="AM484" s="71">
        <v>0</v>
      </c>
      <c r="AN484" s="71">
        <v>8084.0563028924498</v>
      </c>
      <c r="AO484" s="71">
        <v>8084.0563028924498</v>
      </c>
      <c r="AQ484" s="70">
        <v>482</v>
      </c>
      <c r="AR484" s="70" t="s">
        <v>560</v>
      </c>
      <c r="AS484" s="71">
        <v>0</v>
      </c>
      <c r="AT484" s="71">
        <v>0</v>
      </c>
      <c r="AU484" s="71">
        <v>13210.763556136801</v>
      </c>
      <c r="AV484" s="71">
        <v>13210.763556136801</v>
      </c>
      <c r="AX484" s="70">
        <v>482</v>
      </c>
      <c r="AY484" s="70" t="s">
        <v>560</v>
      </c>
      <c r="AZ484" s="71">
        <v>0</v>
      </c>
      <c r="BA484" s="71">
        <v>0</v>
      </c>
      <c r="BB484" s="71">
        <v>8084.0563028924498</v>
      </c>
      <c r="BC484" s="71">
        <v>8084.0563028924498</v>
      </c>
      <c r="BE484" s="70">
        <v>482</v>
      </c>
      <c r="BF484" s="70" t="s">
        <v>560</v>
      </c>
      <c r="BG484" s="71">
        <v>0</v>
      </c>
      <c r="BH484" s="71">
        <v>0</v>
      </c>
      <c r="BI484" s="71">
        <v>13210.763556136801</v>
      </c>
      <c r="BJ484" s="71">
        <v>13210.763556136801</v>
      </c>
      <c r="BL484" s="70">
        <v>482</v>
      </c>
      <c r="BM484" s="70" t="s">
        <v>560</v>
      </c>
      <c r="BN484" s="71">
        <v>0</v>
      </c>
      <c r="BO484" s="71">
        <v>0</v>
      </c>
      <c r="BP484" s="71">
        <v>16461.7267796001</v>
      </c>
      <c r="BQ484" s="71">
        <v>16461.7267796001</v>
      </c>
      <c r="BS484" s="70">
        <v>482</v>
      </c>
      <c r="BT484" s="70" t="s">
        <v>560</v>
      </c>
      <c r="BU484" s="71">
        <v>0</v>
      </c>
      <c r="BV484" s="71">
        <v>0</v>
      </c>
      <c r="BW484" s="71">
        <v>21429.070198699901</v>
      </c>
      <c r="BX484" s="71">
        <v>21429.070198699901</v>
      </c>
      <c r="BZ484" s="70">
        <v>482</v>
      </c>
      <c r="CA484" s="70" t="s">
        <v>560</v>
      </c>
      <c r="CB484" s="71">
        <v>0</v>
      </c>
      <c r="CC484" s="71">
        <v>0</v>
      </c>
      <c r="CD484" s="71">
        <v>32812.276030820802</v>
      </c>
      <c r="CE484" s="71">
        <v>32812.276030820802</v>
      </c>
      <c r="CG484" s="70">
        <v>482</v>
      </c>
      <c r="CH484" s="70" t="s">
        <v>560</v>
      </c>
      <c r="CI484" s="71">
        <v>0</v>
      </c>
      <c r="CJ484" s="71">
        <v>0</v>
      </c>
      <c r="CK484" s="71">
        <v>68259.433305586601</v>
      </c>
      <c r="CL484" s="71">
        <v>68259.433305586601</v>
      </c>
      <c r="CN484" s="70">
        <v>482</v>
      </c>
      <c r="CO484" s="70" t="s">
        <v>560</v>
      </c>
      <c r="CP484" s="71">
        <v>0</v>
      </c>
      <c r="CQ484" s="71">
        <v>0</v>
      </c>
      <c r="CR484" s="71">
        <v>6818.7469276356196</v>
      </c>
      <c r="CS484" s="71">
        <v>6818.7469276356196</v>
      </c>
      <c r="CU484" s="70">
        <v>482</v>
      </c>
      <c r="CV484" s="70" t="s">
        <v>560</v>
      </c>
      <c r="CW484" s="71">
        <v>0</v>
      </c>
      <c r="CX484" s="71">
        <v>0</v>
      </c>
      <c r="CY484" s="71">
        <v>11327.0220020286</v>
      </c>
      <c r="CZ484" s="71">
        <v>11327.0220020286</v>
      </c>
      <c r="DB484" s="70">
        <v>482</v>
      </c>
      <c r="DC484" s="70" t="s">
        <v>560</v>
      </c>
      <c r="DD484" s="71">
        <v>0</v>
      </c>
      <c r="DE484" s="71">
        <v>0</v>
      </c>
      <c r="DF484" s="71">
        <v>30922.607521020698</v>
      </c>
      <c r="DG484" s="71">
        <v>30922.607521020698</v>
      </c>
      <c r="DI484" s="70">
        <v>482</v>
      </c>
      <c r="DJ484" s="70" t="s">
        <v>560</v>
      </c>
      <c r="DK484" s="71">
        <v>0</v>
      </c>
      <c r="DL484" s="71">
        <v>0</v>
      </c>
      <c r="DM484" s="71">
        <v>41306.675108397198</v>
      </c>
      <c r="DN484" s="71">
        <v>41306.675108397198</v>
      </c>
      <c r="DP484" s="70">
        <v>482</v>
      </c>
      <c r="DQ484" s="70" t="s">
        <v>560</v>
      </c>
      <c r="DR484" s="71">
        <v>0</v>
      </c>
      <c r="DS484" s="71">
        <v>0</v>
      </c>
      <c r="DT484" s="71">
        <v>18580.745785905201</v>
      </c>
      <c r="DU484" s="71">
        <v>18580.745785905201</v>
      </c>
      <c r="DW484" s="70">
        <v>482</v>
      </c>
      <c r="DX484" s="70" t="s">
        <v>560</v>
      </c>
      <c r="DY484" s="71">
        <v>0</v>
      </c>
      <c r="DZ484" s="71">
        <v>0</v>
      </c>
      <c r="EA484" s="71">
        <v>32474.8285980691</v>
      </c>
      <c r="EB484" s="71">
        <v>32474.8285980691</v>
      </c>
    </row>
    <row r="485" spans="1:132" x14ac:dyDescent="0.35">
      <c r="A485" s="70">
        <v>483</v>
      </c>
      <c r="B485" s="70" t="s">
        <v>561</v>
      </c>
      <c r="C485" s="71">
        <v>0</v>
      </c>
      <c r="D485" s="71">
        <v>0</v>
      </c>
      <c r="E485" s="71">
        <v>28817.324337011101</v>
      </c>
      <c r="F485" s="71">
        <v>28817.324337011101</v>
      </c>
      <c r="H485" s="70">
        <v>483</v>
      </c>
      <c r="I485" s="70" t="s">
        <v>561</v>
      </c>
      <c r="J485" s="75">
        <v>0</v>
      </c>
      <c r="K485" s="71">
        <v>0</v>
      </c>
      <c r="L485" s="71">
        <v>520314.18886107899</v>
      </c>
      <c r="M485" s="71">
        <v>520314.18886107899</v>
      </c>
      <c r="O485" s="70">
        <v>483</v>
      </c>
      <c r="P485" s="70" t="s">
        <v>561</v>
      </c>
      <c r="Q485" s="75">
        <v>0</v>
      </c>
      <c r="R485" s="71">
        <v>0</v>
      </c>
      <c r="S485" s="71">
        <v>981384.982706554</v>
      </c>
      <c r="T485" s="71">
        <v>981384.982706554</v>
      </c>
      <c r="V485" s="70">
        <v>483</v>
      </c>
      <c r="W485" s="70" t="s">
        <v>561</v>
      </c>
      <c r="X485" s="71">
        <v>0</v>
      </c>
      <c r="Y485" s="71">
        <v>0</v>
      </c>
      <c r="Z485" s="71">
        <v>330831.81756618299</v>
      </c>
      <c r="AA485" s="71">
        <v>330831.81756618299</v>
      </c>
      <c r="AC485" s="70">
        <v>483</v>
      </c>
      <c r="AD485" s="70" t="s">
        <v>561</v>
      </c>
      <c r="AE485" s="71">
        <v>18673900.734404098</v>
      </c>
      <c r="AF485" s="71">
        <v>0</v>
      </c>
      <c r="AG485" s="71">
        <v>179434.46203371201</v>
      </c>
      <c r="AH485" s="71">
        <v>18853335.196437798</v>
      </c>
      <c r="AJ485" s="70">
        <v>483</v>
      </c>
      <c r="AK485" s="70" t="s">
        <v>561</v>
      </c>
      <c r="AL485" s="71">
        <v>0</v>
      </c>
      <c r="AM485" s="71">
        <v>0</v>
      </c>
      <c r="AN485" s="71">
        <v>3189.4909335769298</v>
      </c>
      <c r="AO485" s="71">
        <v>3189.4909335769298</v>
      </c>
      <c r="AQ485" s="70">
        <v>483</v>
      </c>
      <c r="AR485" s="70" t="s">
        <v>561</v>
      </c>
      <c r="AS485" s="71">
        <v>0</v>
      </c>
      <c r="AT485" s="71">
        <v>0</v>
      </c>
      <c r="AU485" s="71">
        <v>5212.14247011522</v>
      </c>
      <c r="AV485" s="71">
        <v>5212.14247011522</v>
      </c>
      <c r="AX485" s="70">
        <v>483</v>
      </c>
      <c r="AY485" s="70" t="s">
        <v>561</v>
      </c>
      <c r="AZ485" s="71">
        <v>0</v>
      </c>
      <c r="BA485" s="71">
        <v>0</v>
      </c>
      <c r="BB485" s="71">
        <v>3189.4909335769298</v>
      </c>
      <c r="BC485" s="71">
        <v>3189.4909335769298</v>
      </c>
      <c r="BE485" s="70">
        <v>483</v>
      </c>
      <c r="BF485" s="70" t="s">
        <v>561</v>
      </c>
      <c r="BG485" s="71">
        <v>0</v>
      </c>
      <c r="BH485" s="71">
        <v>0</v>
      </c>
      <c r="BI485" s="71">
        <v>5212.14247011522</v>
      </c>
      <c r="BJ485" s="71">
        <v>5212.14247011522</v>
      </c>
      <c r="BL485" s="70">
        <v>483</v>
      </c>
      <c r="BM485" s="70" t="s">
        <v>561</v>
      </c>
      <c r="BN485" s="71">
        <v>0</v>
      </c>
      <c r="BO485" s="71">
        <v>0</v>
      </c>
      <c r="BP485" s="71">
        <v>6494.8246706011796</v>
      </c>
      <c r="BQ485" s="71">
        <v>6494.8246706011796</v>
      </c>
      <c r="BS485" s="70">
        <v>483</v>
      </c>
      <c r="BT485" s="70" t="s">
        <v>561</v>
      </c>
      <c r="BU485" s="71">
        <v>0</v>
      </c>
      <c r="BV485" s="71">
        <v>0</v>
      </c>
      <c r="BW485" s="71">
        <v>8458.3071885291101</v>
      </c>
      <c r="BX485" s="71">
        <v>8458.3071885291101</v>
      </c>
      <c r="BZ485" s="70">
        <v>483</v>
      </c>
      <c r="CA485" s="70" t="s">
        <v>561</v>
      </c>
      <c r="CB485" s="71">
        <v>0</v>
      </c>
      <c r="CC485" s="71">
        <v>0</v>
      </c>
      <c r="CD485" s="71">
        <v>12937.9397017315</v>
      </c>
      <c r="CE485" s="71">
        <v>12937.9397017315</v>
      </c>
      <c r="CG485" s="70">
        <v>483</v>
      </c>
      <c r="CH485" s="70" t="s">
        <v>561</v>
      </c>
      <c r="CI485" s="71">
        <v>0</v>
      </c>
      <c r="CJ485" s="71">
        <v>0</v>
      </c>
      <c r="CK485" s="71">
        <v>26963.936009866102</v>
      </c>
      <c r="CL485" s="71">
        <v>26963.936009866102</v>
      </c>
      <c r="CN485" s="70">
        <v>483</v>
      </c>
      <c r="CO485" s="70" t="s">
        <v>561</v>
      </c>
      <c r="CP485" s="71">
        <v>0</v>
      </c>
      <c r="CQ485" s="71">
        <v>0</v>
      </c>
      <c r="CR485" s="71">
        <v>2690.2746207084001</v>
      </c>
      <c r="CS485" s="71">
        <v>2690.2746207084001</v>
      </c>
      <c r="CU485" s="70">
        <v>483</v>
      </c>
      <c r="CV485" s="70" t="s">
        <v>561</v>
      </c>
      <c r="CW485" s="71">
        <v>0</v>
      </c>
      <c r="CX485" s="71">
        <v>0</v>
      </c>
      <c r="CY485" s="71">
        <v>4469.4537916060699</v>
      </c>
      <c r="CZ485" s="71">
        <v>4469.4537916060699</v>
      </c>
      <c r="DB485" s="70">
        <v>483</v>
      </c>
      <c r="DC485" s="70" t="s">
        <v>561</v>
      </c>
      <c r="DD485" s="71">
        <v>0</v>
      </c>
      <c r="DE485" s="71">
        <v>0</v>
      </c>
      <c r="DF485" s="71">
        <v>12182.101751304301</v>
      </c>
      <c r="DG485" s="71">
        <v>12182.101751304301</v>
      </c>
      <c r="DI485" s="70">
        <v>483</v>
      </c>
      <c r="DJ485" s="70" t="s">
        <v>561</v>
      </c>
      <c r="DK485" s="71">
        <v>0</v>
      </c>
      <c r="DL485" s="71">
        <v>0</v>
      </c>
      <c r="DM485" s="71">
        <v>16296.816434251299</v>
      </c>
      <c r="DN485" s="71">
        <v>16296.816434251299</v>
      </c>
      <c r="DP485" s="70">
        <v>483</v>
      </c>
      <c r="DQ485" s="70" t="s">
        <v>561</v>
      </c>
      <c r="DR485" s="71">
        <v>0</v>
      </c>
      <c r="DS485" s="71">
        <v>0</v>
      </c>
      <c r="DT485" s="71">
        <v>7330.8643585322397</v>
      </c>
      <c r="DU485" s="71">
        <v>7330.8643585322397</v>
      </c>
      <c r="DW485" s="70">
        <v>483</v>
      </c>
      <c r="DX485" s="70" t="s">
        <v>561</v>
      </c>
      <c r="DY485" s="71">
        <v>0</v>
      </c>
      <c r="DZ485" s="71">
        <v>0</v>
      </c>
      <c r="EA485" s="71">
        <v>12816.7530373232</v>
      </c>
      <c r="EB485" s="71">
        <v>12816.7530373232</v>
      </c>
    </row>
    <row r="486" spans="1:132" x14ac:dyDescent="0.35">
      <c r="A486" s="70">
        <v>484</v>
      </c>
      <c r="B486" s="70" t="s">
        <v>562</v>
      </c>
      <c r="C486" s="71">
        <v>0</v>
      </c>
      <c r="D486" s="71">
        <v>0</v>
      </c>
      <c r="E486" s="71">
        <v>10928.112968601399</v>
      </c>
      <c r="F486" s="71">
        <v>10928.112968601399</v>
      </c>
      <c r="H486" s="70">
        <v>484</v>
      </c>
      <c r="I486" s="70" t="s">
        <v>562</v>
      </c>
      <c r="J486" s="75">
        <v>0</v>
      </c>
      <c r="K486" s="71">
        <v>0</v>
      </c>
      <c r="L486" s="71">
        <v>196588.22479414399</v>
      </c>
      <c r="M486" s="71">
        <v>196588.22479414399</v>
      </c>
      <c r="O486" s="70">
        <v>484</v>
      </c>
      <c r="P486" s="70" t="s">
        <v>562</v>
      </c>
      <c r="Q486" s="75">
        <v>0</v>
      </c>
      <c r="R486" s="71">
        <v>0</v>
      </c>
      <c r="S486" s="71">
        <v>367770.489974764</v>
      </c>
      <c r="T486" s="71">
        <v>367770.489974764</v>
      </c>
      <c r="V486" s="70">
        <v>484</v>
      </c>
      <c r="W486" s="70" t="s">
        <v>562</v>
      </c>
      <c r="X486" s="71">
        <v>0</v>
      </c>
      <c r="Y486" s="71">
        <v>0</v>
      </c>
      <c r="Z486" s="71">
        <v>125340.078823983</v>
      </c>
      <c r="AA486" s="71">
        <v>125340.078823983</v>
      </c>
      <c r="AC486" s="70">
        <v>484</v>
      </c>
      <c r="AD486" s="70" t="s">
        <v>562</v>
      </c>
      <c r="AE486" s="71">
        <v>0</v>
      </c>
      <c r="AF486" s="71">
        <v>0</v>
      </c>
      <c r="AG486" s="71">
        <v>67129.829615515599</v>
      </c>
      <c r="AH486" s="71">
        <v>67129.829615515599</v>
      </c>
      <c r="AJ486" s="70">
        <v>484</v>
      </c>
      <c r="AK486" s="70" t="s">
        <v>562</v>
      </c>
      <c r="AL486" s="71">
        <v>0</v>
      </c>
      <c r="AM486" s="71">
        <v>0</v>
      </c>
      <c r="AN486" s="71">
        <v>1202.0661516940399</v>
      </c>
      <c r="AO486" s="71">
        <v>1202.0661516940399</v>
      </c>
      <c r="AQ486" s="70">
        <v>484</v>
      </c>
      <c r="AR486" s="70" t="s">
        <v>562</v>
      </c>
      <c r="AS486" s="71">
        <v>0</v>
      </c>
      <c r="AT486" s="71">
        <v>0</v>
      </c>
      <c r="AU486" s="71">
        <v>1964.46453676702</v>
      </c>
      <c r="AV486" s="71">
        <v>1964.46453676702</v>
      </c>
      <c r="AX486" s="70">
        <v>484</v>
      </c>
      <c r="AY486" s="70" t="s">
        <v>562</v>
      </c>
      <c r="AZ486" s="71">
        <v>0</v>
      </c>
      <c r="BA486" s="71">
        <v>0</v>
      </c>
      <c r="BB486" s="71">
        <v>1202.0661516940399</v>
      </c>
      <c r="BC486" s="71">
        <v>1202.0661516940399</v>
      </c>
      <c r="BE486" s="70">
        <v>484</v>
      </c>
      <c r="BF486" s="70" t="s">
        <v>562</v>
      </c>
      <c r="BG486" s="71">
        <v>0</v>
      </c>
      <c r="BH486" s="71">
        <v>0</v>
      </c>
      <c r="BI486" s="71">
        <v>1964.46453676702</v>
      </c>
      <c r="BJ486" s="71">
        <v>1964.46453676702</v>
      </c>
      <c r="BL486" s="70">
        <v>484</v>
      </c>
      <c r="BM486" s="70" t="s">
        <v>562</v>
      </c>
      <c r="BN486" s="71">
        <v>0</v>
      </c>
      <c r="BO486" s="71">
        <v>0</v>
      </c>
      <c r="BP486" s="71">
        <v>2447.79153172305</v>
      </c>
      <c r="BQ486" s="71">
        <v>2447.79153172305</v>
      </c>
      <c r="BS486" s="70">
        <v>484</v>
      </c>
      <c r="BT486" s="70" t="s">
        <v>562</v>
      </c>
      <c r="BU486" s="71">
        <v>0</v>
      </c>
      <c r="BV486" s="71">
        <v>0</v>
      </c>
      <c r="BW486" s="71">
        <v>3179.75396147115</v>
      </c>
      <c r="BX486" s="71">
        <v>3179.75396147115</v>
      </c>
      <c r="BZ486" s="70">
        <v>484</v>
      </c>
      <c r="CA486" s="70" t="s">
        <v>562</v>
      </c>
      <c r="CB486" s="71">
        <v>0</v>
      </c>
      <c r="CC486" s="71">
        <v>0</v>
      </c>
      <c r="CD486" s="71">
        <v>4893.3141439640403</v>
      </c>
      <c r="CE486" s="71">
        <v>4893.3141439640403</v>
      </c>
      <c r="CG486" s="70">
        <v>484</v>
      </c>
      <c r="CH486" s="70" t="s">
        <v>562</v>
      </c>
      <c r="CI486" s="71">
        <v>0</v>
      </c>
      <c r="CJ486" s="71">
        <v>0</v>
      </c>
      <c r="CK486" s="71">
        <v>10090.266968707099</v>
      </c>
      <c r="CL486" s="71">
        <v>10090.266968707099</v>
      </c>
      <c r="CN486" s="70">
        <v>484</v>
      </c>
      <c r="CO486" s="70" t="s">
        <v>562</v>
      </c>
      <c r="CP486" s="71">
        <v>0</v>
      </c>
      <c r="CQ486" s="71">
        <v>0</v>
      </c>
      <c r="CR486" s="71">
        <v>1013.91981594014</v>
      </c>
      <c r="CS486" s="71">
        <v>1013.91981594014</v>
      </c>
      <c r="CU486" s="70">
        <v>484</v>
      </c>
      <c r="CV486" s="70" t="s">
        <v>562</v>
      </c>
      <c r="CW486" s="71">
        <v>0</v>
      </c>
      <c r="CX486" s="71">
        <v>0</v>
      </c>
      <c r="CY486" s="71">
        <v>1683.4068753802401</v>
      </c>
      <c r="CZ486" s="71">
        <v>1683.4068753802401</v>
      </c>
      <c r="DB486" s="70">
        <v>484</v>
      </c>
      <c r="DC486" s="70" t="s">
        <v>562</v>
      </c>
      <c r="DD486" s="71">
        <v>0</v>
      </c>
      <c r="DE486" s="71">
        <v>0</v>
      </c>
      <c r="DF486" s="71">
        <v>4631.0379743998601</v>
      </c>
      <c r="DG486" s="71">
        <v>4631.0379743998601</v>
      </c>
      <c r="DI486" s="70">
        <v>484</v>
      </c>
      <c r="DJ486" s="70" t="s">
        <v>562</v>
      </c>
      <c r="DK486" s="71">
        <v>0</v>
      </c>
      <c r="DL486" s="71">
        <v>0</v>
      </c>
      <c r="DM486" s="71">
        <v>6142.7748589831399</v>
      </c>
      <c r="DN486" s="71">
        <v>6142.7748589831399</v>
      </c>
      <c r="DP486" s="70">
        <v>484</v>
      </c>
      <c r="DQ486" s="70" t="s">
        <v>562</v>
      </c>
      <c r="DR486" s="71">
        <v>0</v>
      </c>
      <c r="DS486" s="71">
        <v>0</v>
      </c>
      <c r="DT486" s="71">
        <v>2762.8810025081898</v>
      </c>
      <c r="DU486" s="71">
        <v>2762.8810025081898</v>
      </c>
      <c r="DW486" s="70">
        <v>484</v>
      </c>
      <c r="DX486" s="70" t="s">
        <v>562</v>
      </c>
      <c r="DY486" s="71">
        <v>0</v>
      </c>
      <c r="DZ486" s="71">
        <v>0</v>
      </c>
      <c r="EA486" s="71">
        <v>4821.4093487763303</v>
      </c>
      <c r="EB486" s="71">
        <v>4821.4093487763303</v>
      </c>
    </row>
    <row r="487" spans="1:132" x14ac:dyDescent="0.35">
      <c r="A487" s="70">
        <v>485</v>
      </c>
      <c r="B487" s="70" t="s">
        <v>563</v>
      </c>
      <c r="C487" s="71">
        <v>0</v>
      </c>
      <c r="D487" s="71">
        <v>0</v>
      </c>
      <c r="E487" s="71">
        <v>23214.196060852501</v>
      </c>
      <c r="F487" s="71">
        <v>23214.196060852501</v>
      </c>
      <c r="H487" s="70">
        <v>485</v>
      </c>
      <c r="I487" s="70" t="s">
        <v>563</v>
      </c>
      <c r="J487" s="75">
        <v>0</v>
      </c>
      <c r="K487" s="71">
        <v>0</v>
      </c>
      <c r="L487" s="71">
        <v>416619.514021529</v>
      </c>
      <c r="M487" s="71">
        <v>416619.514021529</v>
      </c>
      <c r="O487" s="70">
        <v>485</v>
      </c>
      <c r="P487" s="70" t="s">
        <v>563</v>
      </c>
      <c r="Q487" s="75">
        <v>0</v>
      </c>
      <c r="R487" s="71">
        <v>0</v>
      </c>
      <c r="S487" s="71">
        <v>775275.59270135802</v>
      </c>
      <c r="T487" s="71">
        <v>775275.59270135802</v>
      </c>
      <c r="V487" s="70">
        <v>485</v>
      </c>
      <c r="W487" s="70" t="s">
        <v>563</v>
      </c>
      <c r="X487" s="71">
        <v>0</v>
      </c>
      <c r="Y487" s="71">
        <v>0</v>
      </c>
      <c r="Z487" s="71">
        <v>266095.00400947401</v>
      </c>
      <c r="AA487" s="71">
        <v>266095.00400947401</v>
      </c>
      <c r="AC487" s="70">
        <v>485</v>
      </c>
      <c r="AD487" s="70" t="s">
        <v>563</v>
      </c>
      <c r="AE487" s="71">
        <v>0</v>
      </c>
      <c r="AF487" s="71">
        <v>0</v>
      </c>
      <c r="AG487" s="71">
        <v>141357.67698340901</v>
      </c>
      <c r="AH487" s="71">
        <v>141357.67698340901</v>
      </c>
      <c r="AJ487" s="70">
        <v>485</v>
      </c>
      <c r="AK487" s="70" t="s">
        <v>563</v>
      </c>
      <c r="AL487" s="71">
        <v>0</v>
      </c>
      <c r="AM487" s="71">
        <v>0</v>
      </c>
      <c r="AN487" s="71">
        <v>2543.3779314675598</v>
      </c>
      <c r="AO487" s="71">
        <v>2543.3779314675598</v>
      </c>
      <c r="AQ487" s="70">
        <v>485</v>
      </c>
      <c r="AR487" s="70" t="s">
        <v>563</v>
      </c>
      <c r="AS487" s="71">
        <v>0</v>
      </c>
      <c r="AT487" s="71">
        <v>0</v>
      </c>
      <c r="AU487" s="71">
        <v>4156.6192005536504</v>
      </c>
      <c r="AV487" s="71">
        <v>4156.6192005536504</v>
      </c>
      <c r="AX487" s="70">
        <v>485</v>
      </c>
      <c r="AY487" s="70" t="s">
        <v>563</v>
      </c>
      <c r="AZ487" s="71">
        <v>0</v>
      </c>
      <c r="BA487" s="71">
        <v>0</v>
      </c>
      <c r="BB487" s="71">
        <v>2543.3779314675598</v>
      </c>
      <c r="BC487" s="71">
        <v>2543.3779314675598</v>
      </c>
      <c r="BE487" s="70">
        <v>485</v>
      </c>
      <c r="BF487" s="70" t="s">
        <v>563</v>
      </c>
      <c r="BG487" s="71">
        <v>0</v>
      </c>
      <c r="BH487" s="71">
        <v>0</v>
      </c>
      <c r="BI487" s="71">
        <v>4156.6192005536504</v>
      </c>
      <c r="BJ487" s="71">
        <v>4156.6192005536504</v>
      </c>
      <c r="BL487" s="70">
        <v>485</v>
      </c>
      <c r="BM487" s="70" t="s">
        <v>563</v>
      </c>
      <c r="BN487" s="71">
        <v>0</v>
      </c>
      <c r="BO487" s="71">
        <v>0</v>
      </c>
      <c r="BP487" s="71">
        <v>5179.1317423287701</v>
      </c>
      <c r="BQ487" s="71">
        <v>5179.1317423287701</v>
      </c>
      <c r="BS487" s="70">
        <v>485</v>
      </c>
      <c r="BT487" s="70" t="s">
        <v>563</v>
      </c>
      <c r="BU487" s="71">
        <v>0</v>
      </c>
      <c r="BV487" s="71">
        <v>0</v>
      </c>
      <c r="BW487" s="71">
        <v>6716.85135608981</v>
      </c>
      <c r="BX487" s="71">
        <v>6716.85135608981</v>
      </c>
      <c r="BZ487" s="70">
        <v>485</v>
      </c>
      <c r="CA487" s="70" t="s">
        <v>563</v>
      </c>
      <c r="CB487" s="71">
        <v>0</v>
      </c>
      <c r="CC487" s="71">
        <v>0</v>
      </c>
      <c r="CD487" s="71">
        <v>10377.0061933536</v>
      </c>
      <c r="CE487" s="71">
        <v>10377.0061933536</v>
      </c>
      <c r="CG487" s="70">
        <v>485</v>
      </c>
      <c r="CH487" s="70" t="s">
        <v>563</v>
      </c>
      <c r="CI487" s="71">
        <v>0</v>
      </c>
      <c r="CJ487" s="71">
        <v>0</v>
      </c>
      <c r="CK487" s="71">
        <v>21250.944554621801</v>
      </c>
      <c r="CL487" s="71">
        <v>21250.944554621801</v>
      </c>
      <c r="CN487" s="70">
        <v>485</v>
      </c>
      <c r="CO487" s="70" t="s">
        <v>563</v>
      </c>
      <c r="CP487" s="71">
        <v>0</v>
      </c>
      <c r="CQ487" s="71">
        <v>0</v>
      </c>
      <c r="CR487" s="71">
        <v>2145.2906568458102</v>
      </c>
      <c r="CS487" s="71">
        <v>2145.2906568458102</v>
      </c>
      <c r="CU487" s="70">
        <v>485</v>
      </c>
      <c r="CV487" s="70" t="s">
        <v>563</v>
      </c>
      <c r="CW487" s="71">
        <v>0</v>
      </c>
      <c r="CX487" s="71">
        <v>0</v>
      </c>
      <c r="CY487" s="71">
        <v>3560.3733614651601</v>
      </c>
      <c r="CZ487" s="71">
        <v>3560.3733614651601</v>
      </c>
      <c r="DB487" s="70">
        <v>485</v>
      </c>
      <c r="DC487" s="70" t="s">
        <v>563</v>
      </c>
      <c r="DD487" s="71">
        <v>0</v>
      </c>
      <c r="DE487" s="71">
        <v>0</v>
      </c>
      <c r="DF487" s="71">
        <v>9852.9535930771199</v>
      </c>
      <c r="DG487" s="71">
        <v>9852.9535930771199</v>
      </c>
      <c r="DI487" s="70">
        <v>485</v>
      </c>
      <c r="DJ487" s="70" t="s">
        <v>563</v>
      </c>
      <c r="DK487" s="71">
        <v>0</v>
      </c>
      <c r="DL487" s="71">
        <v>0</v>
      </c>
      <c r="DM487" s="71">
        <v>12998.1801965419</v>
      </c>
      <c r="DN487" s="71">
        <v>12998.1801965419</v>
      </c>
      <c r="DP487" s="70">
        <v>485</v>
      </c>
      <c r="DQ487" s="70" t="s">
        <v>563</v>
      </c>
      <c r="DR487" s="71">
        <v>0</v>
      </c>
      <c r="DS487" s="71">
        <v>0</v>
      </c>
      <c r="DT487" s="71">
        <v>5845.8101986710899</v>
      </c>
      <c r="DU487" s="71">
        <v>5845.8101986710899</v>
      </c>
      <c r="DW487" s="70">
        <v>485</v>
      </c>
      <c r="DX487" s="70" t="s">
        <v>563</v>
      </c>
      <c r="DY487" s="71">
        <v>0</v>
      </c>
      <c r="DZ487" s="71">
        <v>0</v>
      </c>
      <c r="EA487" s="71">
        <v>10189.002301946901</v>
      </c>
      <c r="EB487" s="71">
        <v>10189.002301946901</v>
      </c>
    </row>
    <row r="488" spans="1:132" x14ac:dyDescent="0.35">
      <c r="A488" s="70">
        <v>486</v>
      </c>
      <c r="B488" s="70" t="s">
        <v>564</v>
      </c>
      <c r="C488" s="71">
        <v>0</v>
      </c>
      <c r="D488" s="71">
        <v>0</v>
      </c>
      <c r="E488" s="71">
        <v>4324.4566037007799</v>
      </c>
      <c r="F488" s="71">
        <v>4324.4566037007799</v>
      </c>
      <c r="H488" s="70">
        <v>486</v>
      </c>
      <c r="I488" s="70" t="s">
        <v>564</v>
      </c>
      <c r="J488" s="75">
        <v>0</v>
      </c>
      <c r="K488" s="71">
        <v>0</v>
      </c>
      <c r="L488" s="71">
        <v>77689.854732866093</v>
      </c>
      <c r="M488" s="71">
        <v>77689.854732866093</v>
      </c>
      <c r="O488" s="70">
        <v>486</v>
      </c>
      <c r="P488" s="70" t="s">
        <v>564</v>
      </c>
      <c r="Q488" s="75">
        <v>0</v>
      </c>
      <c r="R488" s="71">
        <v>0</v>
      </c>
      <c r="S488" s="71">
        <v>144905.70991422801</v>
      </c>
      <c r="T488" s="71">
        <v>144905.70991422801</v>
      </c>
      <c r="V488" s="70">
        <v>486</v>
      </c>
      <c r="W488" s="70" t="s">
        <v>564</v>
      </c>
      <c r="X488" s="71">
        <v>0</v>
      </c>
      <c r="Y488" s="71">
        <v>0</v>
      </c>
      <c r="Z488" s="71">
        <v>49582.506913590601</v>
      </c>
      <c r="AA488" s="71">
        <v>49582.506913590601</v>
      </c>
      <c r="AC488" s="70">
        <v>486</v>
      </c>
      <c r="AD488" s="70" t="s">
        <v>564</v>
      </c>
      <c r="AE488" s="71">
        <v>0</v>
      </c>
      <c r="AF488" s="71">
        <v>0</v>
      </c>
      <c r="AG488" s="71">
        <v>26433.614883622799</v>
      </c>
      <c r="AH488" s="71">
        <v>26433.614883622799</v>
      </c>
      <c r="AJ488" s="70">
        <v>486</v>
      </c>
      <c r="AK488" s="70" t="s">
        <v>564</v>
      </c>
      <c r="AL488" s="71">
        <v>0</v>
      </c>
      <c r="AM488" s="71">
        <v>0</v>
      </c>
      <c r="AN488" s="71">
        <v>474.613938331535</v>
      </c>
      <c r="AO488" s="71">
        <v>474.613938331535</v>
      </c>
      <c r="AQ488" s="70">
        <v>486</v>
      </c>
      <c r="AR488" s="70" t="s">
        <v>564</v>
      </c>
      <c r="AS488" s="71">
        <v>0</v>
      </c>
      <c r="AT488" s="71">
        <v>0</v>
      </c>
      <c r="AU488" s="71">
        <v>775.646705471779</v>
      </c>
      <c r="AV488" s="71">
        <v>775.646705471779</v>
      </c>
      <c r="AX488" s="70">
        <v>486</v>
      </c>
      <c r="AY488" s="70" t="s">
        <v>564</v>
      </c>
      <c r="AZ488" s="71">
        <v>0</v>
      </c>
      <c r="BA488" s="71">
        <v>0</v>
      </c>
      <c r="BB488" s="71">
        <v>474.613938331535</v>
      </c>
      <c r="BC488" s="71">
        <v>474.613938331535</v>
      </c>
      <c r="BE488" s="70">
        <v>486</v>
      </c>
      <c r="BF488" s="70" t="s">
        <v>564</v>
      </c>
      <c r="BG488" s="71">
        <v>0</v>
      </c>
      <c r="BH488" s="71">
        <v>0</v>
      </c>
      <c r="BI488" s="71">
        <v>775.646705471779</v>
      </c>
      <c r="BJ488" s="71">
        <v>775.646705471779</v>
      </c>
      <c r="BL488" s="70">
        <v>486</v>
      </c>
      <c r="BM488" s="70" t="s">
        <v>564</v>
      </c>
      <c r="BN488" s="71">
        <v>0</v>
      </c>
      <c r="BO488" s="71">
        <v>0</v>
      </c>
      <c r="BP488" s="71">
        <v>966.46592822568903</v>
      </c>
      <c r="BQ488" s="71">
        <v>966.46592822568903</v>
      </c>
      <c r="BS488" s="70">
        <v>486</v>
      </c>
      <c r="BT488" s="70" t="s">
        <v>564</v>
      </c>
      <c r="BU488" s="71">
        <v>0</v>
      </c>
      <c r="BV488" s="71">
        <v>0</v>
      </c>
      <c r="BW488" s="71">
        <v>1254.3108837473501</v>
      </c>
      <c r="BX488" s="71">
        <v>1254.3108837473501</v>
      </c>
      <c r="BZ488" s="70">
        <v>486</v>
      </c>
      <c r="CA488" s="70" t="s">
        <v>564</v>
      </c>
      <c r="CB488" s="71">
        <v>0</v>
      </c>
      <c r="CC488" s="71">
        <v>0</v>
      </c>
      <c r="CD488" s="71">
        <v>1934.5138071731201</v>
      </c>
      <c r="CE488" s="71">
        <v>1934.5138071731201</v>
      </c>
      <c r="CG488" s="70">
        <v>486</v>
      </c>
      <c r="CH488" s="70" t="s">
        <v>564</v>
      </c>
      <c r="CI488" s="71">
        <v>0</v>
      </c>
      <c r="CJ488" s="71">
        <v>0</v>
      </c>
      <c r="CK488" s="71">
        <v>3973.5990455772699</v>
      </c>
      <c r="CL488" s="71">
        <v>3973.5990455772699</v>
      </c>
      <c r="CN488" s="70">
        <v>486</v>
      </c>
      <c r="CO488" s="70" t="s">
        <v>564</v>
      </c>
      <c r="CP488" s="71">
        <v>0</v>
      </c>
      <c r="CQ488" s="71">
        <v>0</v>
      </c>
      <c r="CR488" s="71">
        <v>400.32778255802998</v>
      </c>
      <c r="CS488" s="71">
        <v>400.32778255802998</v>
      </c>
      <c r="CU488" s="70">
        <v>486</v>
      </c>
      <c r="CV488" s="70" t="s">
        <v>564</v>
      </c>
      <c r="CW488" s="71">
        <v>0</v>
      </c>
      <c r="CX488" s="71">
        <v>0</v>
      </c>
      <c r="CY488" s="71">
        <v>664.51063019464402</v>
      </c>
      <c r="CZ488" s="71">
        <v>664.51063019464402</v>
      </c>
      <c r="DB488" s="70">
        <v>486</v>
      </c>
      <c r="DC488" s="70" t="s">
        <v>564</v>
      </c>
      <c r="DD488" s="71">
        <v>0</v>
      </c>
      <c r="DE488" s="71">
        <v>0</v>
      </c>
      <c r="DF488" s="71">
        <v>1834.2087958679299</v>
      </c>
      <c r="DG488" s="71">
        <v>1834.2087958679299</v>
      </c>
      <c r="DI488" s="70">
        <v>486</v>
      </c>
      <c r="DJ488" s="70" t="s">
        <v>564</v>
      </c>
      <c r="DK488" s="71">
        <v>0</v>
      </c>
      <c r="DL488" s="71">
        <v>0</v>
      </c>
      <c r="DM488" s="71">
        <v>2425.4745044197198</v>
      </c>
      <c r="DN488" s="71">
        <v>2425.4745044197198</v>
      </c>
      <c r="DP488" s="70">
        <v>486</v>
      </c>
      <c r="DQ488" s="70" t="s">
        <v>564</v>
      </c>
      <c r="DR488" s="71">
        <v>0</v>
      </c>
      <c r="DS488" s="71">
        <v>0</v>
      </c>
      <c r="DT488" s="71">
        <v>1090.8732700723799</v>
      </c>
      <c r="DU488" s="71">
        <v>1090.8732700723799</v>
      </c>
      <c r="DW488" s="70">
        <v>486</v>
      </c>
      <c r="DX488" s="70" t="s">
        <v>564</v>
      </c>
      <c r="DY488" s="71">
        <v>0</v>
      </c>
      <c r="DZ488" s="71">
        <v>0</v>
      </c>
      <c r="EA488" s="71">
        <v>1902.34898439523</v>
      </c>
      <c r="EB488" s="71">
        <v>1902.34898439523</v>
      </c>
    </row>
    <row r="489" spans="1:132" x14ac:dyDescent="0.35">
      <c r="A489" s="70">
        <v>487</v>
      </c>
      <c r="B489" s="70" t="s">
        <v>565</v>
      </c>
      <c r="C489" s="71">
        <v>0</v>
      </c>
      <c r="D489" s="71">
        <v>0</v>
      </c>
      <c r="E489" s="71">
        <v>8253.3825149431595</v>
      </c>
      <c r="F489" s="71">
        <v>8253.3825149431595</v>
      </c>
      <c r="H489" s="70">
        <v>487</v>
      </c>
      <c r="I489" s="70" t="s">
        <v>565</v>
      </c>
      <c r="J489" s="75">
        <v>0</v>
      </c>
      <c r="K489" s="71">
        <v>0</v>
      </c>
      <c r="L489" s="71">
        <v>147530.52229181901</v>
      </c>
      <c r="M489" s="71">
        <v>147530.52229181901</v>
      </c>
      <c r="O489" s="70">
        <v>487</v>
      </c>
      <c r="P489" s="70" t="s">
        <v>565</v>
      </c>
      <c r="Q489" s="75">
        <v>0</v>
      </c>
      <c r="R489" s="71">
        <v>0</v>
      </c>
      <c r="S489" s="71">
        <v>272058.670195357</v>
      </c>
      <c r="T489" s="71">
        <v>272058.670195357</v>
      </c>
      <c r="V489" s="70">
        <v>487</v>
      </c>
      <c r="W489" s="70" t="s">
        <v>565</v>
      </c>
      <c r="X489" s="71">
        <v>0</v>
      </c>
      <c r="Y489" s="71">
        <v>0</v>
      </c>
      <c r="Z489" s="71">
        <v>94509.061347937095</v>
      </c>
      <c r="AA489" s="71">
        <v>94509.061347937095</v>
      </c>
      <c r="AC489" s="70">
        <v>487</v>
      </c>
      <c r="AD489" s="70" t="s">
        <v>565</v>
      </c>
      <c r="AE489" s="71">
        <v>0</v>
      </c>
      <c r="AF489" s="71">
        <v>0</v>
      </c>
      <c r="AG489" s="71">
        <v>49511.525672039199</v>
      </c>
      <c r="AH489" s="71">
        <v>49511.525672039199</v>
      </c>
      <c r="AJ489" s="70">
        <v>487</v>
      </c>
      <c r="AK489" s="70" t="s">
        <v>565</v>
      </c>
      <c r="AL489" s="71">
        <v>0</v>
      </c>
      <c r="AM489" s="71">
        <v>0</v>
      </c>
      <c r="AN489" s="71">
        <v>898.18026646944895</v>
      </c>
      <c r="AO489" s="71">
        <v>898.18026646944895</v>
      </c>
      <c r="AQ489" s="70">
        <v>487</v>
      </c>
      <c r="AR489" s="70" t="s">
        <v>565</v>
      </c>
      <c r="AS489" s="71">
        <v>0</v>
      </c>
      <c r="AT489" s="71">
        <v>0</v>
      </c>
      <c r="AU489" s="71">
        <v>1467.96542316455</v>
      </c>
      <c r="AV489" s="71">
        <v>1467.96542316455</v>
      </c>
      <c r="AX489" s="70">
        <v>487</v>
      </c>
      <c r="AY489" s="70" t="s">
        <v>565</v>
      </c>
      <c r="AZ489" s="71">
        <v>0</v>
      </c>
      <c r="BA489" s="71">
        <v>0</v>
      </c>
      <c r="BB489" s="71">
        <v>898.18026646944895</v>
      </c>
      <c r="BC489" s="71">
        <v>898.18026646944895</v>
      </c>
      <c r="BE489" s="70">
        <v>487</v>
      </c>
      <c r="BF489" s="70" t="s">
        <v>565</v>
      </c>
      <c r="BG489" s="71">
        <v>0</v>
      </c>
      <c r="BH489" s="71">
        <v>0</v>
      </c>
      <c r="BI489" s="71">
        <v>1467.96542316455</v>
      </c>
      <c r="BJ489" s="71">
        <v>1467.96542316455</v>
      </c>
      <c r="BL489" s="70">
        <v>487</v>
      </c>
      <c r="BM489" s="70" t="s">
        <v>565</v>
      </c>
      <c r="BN489" s="71">
        <v>0</v>
      </c>
      <c r="BO489" s="71">
        <v>0</v>
      </c>
      <c r="BP489" s="71">
        <v>1828.9825789756301</v>
      </c>
      <c r="BQ489" s="71">
        <v>1828.9825789756301</v>
      </c>
      <c r="BS489" s="70">
        <v>487</v>
      </c>
      <c r="BT489" s="70" t="s">
        <v>565</v>
      </c>
      <c r="BU489" s="71">
        <v>0</v>
      </c>
      <c r="BV489" s="71">
        <v>0</v>
      </c>
      <c r="BW489" s="71">
        <v>2365.4026037439999</v>
      </c>
      <c r="BX489" s="71">
        <v>2365.4026037439999</v>
      </c>
      <c r="BZ489" s="70">
        <v>487</v>
      </c>
      <c r="CA489" s="70" t="s">
        <v>565</v>
      </c>
      <c r="CB489" s="71">
        <v>0</v>
      </c>
      <c r="CC489" s="71">
        <v>0</v>
      </c>
      <c r="CD489" s="71">
        <v>3678.7535330907899</v>
      </c>
      <c r="CE489" s="71">
        <v>3678.7535330907899</v>
      </c>
      <c r="CG489" s="70">
        <v>487</v>
      </c>
      <c r="CH489" s="70" t="s">
        <v>565</v>
      </c>
      <c r="CI489" s="71">
        <v>0</v>
      </c>
      <c r="CJ489" s="71">
        <v>0</v>
      </c>
      <c r="CK489" s="71">
        <v>7445.4156818675101</v>
      </c>
      <c r="CL489" s="71">
        <v>7445.4156818675101</v>
      </c>
      <c r="CN489" s="70">
        <v>487</v>
      </c>
      <c r="CO489" s="70" t="s">
        <v>565</v>
      </c>
      <c r="CP489" s="71">
        <v>0</v>
      </c>
      <c r="CQ489" s="71">
        <v>0</v>
      </c>
      <c r="CR489" s="71">
        <v>757.59788192719304</v>
      </c>
      <c r="CS489" s="71">
        <v>757.59788192719304</v>
      </c>
      <c r="CU489" s="70">
        <v>487</v>
      </c>
      <c r="CV489" s="70" t="s">
        <v>565</v>
      </c>
      <c r="CW489" s="71">
        <v>0</v>
      </c>
      <c r="CX489" s="71">
        <v>0</v>
      </c>
      <c r="CY489" s="71">
        <v>1256.4576135177999</v>
      </c>
      <c r="CZ489" s="71">
        <v>1256.4576135177999</v>
      </c>
      <c r="DB489" s="70">
        <v>487</v>
      </c>
      <c r="DC489" s="70" t="s">
        <v>565</v>
      </c>
      <c r="DD489" s="71">
        <v>0</v>
      </c>
      <c r="DE489" s="71">
        <v>0</v>
      </c>
      <c r="DF489" s="71">
        <v>3512.27382030942</v>
      </c>
      <c r="DG489" s="71">
        <v>3512.27382030942</v>
      </c>
      <c r="DI489" s="70">
        <v>487</v>
      </c>
      <c r="DJ489" s="70" t="s">
        <v>565</v>
      </c>
      <c r="DK489" s="71">
        <v>0</v>
      </c>
      <c r="DL489" s="71">
        <v>0</v>
      </c>
      <c r="DM489" s="71">
        <v>4590.8750492667896</v>
      </c>
      <c r="DN489" s="71">
        <v>4590.8750492667896</v>
      </c>
      <c r="DP489" s="70">
        <v>487</v>
      </c>
      <c r="DQ489" s="70" t="s">
        <v>565</v>
      </c>
      <c r="DR489" s="71">
        <v>0</v>
      </c>
      <c r="DS489" s="71">
        <v>0</v>
      </c>
      <c r="DT489" s="71">
        <v>2064.41649784331</v>
      </c>
      <c r="DU489" s="71">
        <v>2064.41649784331</v>
      </c>
      <c r="DW489" s="70">
        <v>487</v>
      </c>
      <c r="DX489" s="70" t="s">
        <v>565</v>
      </c>
      <c r="DY489" s="71">
        <v>0</v>
      </c>
      <c r="DZ489" s="71">
        <v>0</v>
      </c>
      <c r="EA489" s="71">
        <v>3590.7755386563099</v>
      </c>
      <c r="EB489" s="71">
        <v>3590.7755386563099</v>
      </c>
    </row>
    <row r="490" spans="1:132" x14ac:dyDescent="0.35">
      <c r="A490" s="70">
        <v>488</v>
      </c>
      <c r="B490" s="70" t="s">
        <v>566</v>
      </c>
      <c r="C490" s="71">
        <v>0</v>
      </c>
      <c r="D490" s="71">
        <v>19.599898531389901</v>
      </c>
      <c r="E490" s="71">
        <v>262.08495632650101</v>
      </c>
      <c r="F490" s="71">
        <v>281.68485485789103</v>
      </c>
      <c r="H490" s="70">
        <v>488</v>
      </c>
      <c r="I490" s="70" t="s">
        <v>566</v>
      </c>
      <c r="J490" s="75">
        <v>0</v>
      </c>
      <c r="K490" s="71">
        <v>294.93145451940899</v>
      </c>
      <c r="L490" s="71">
        <v>4684.1869842971901</v>
      </c>
      <c r="M490" s="71">
        <v>4979.1184388166002</v>
      </c>
      <c r="O490" s="70">
        <v>488</v>
      </c>
      <c r="P490" s="70" t="s">
        <v>566</v>
      </c>
      <c r="Q490" s="75">
        <v>0</v>
      </c>
      <c r="R490" s="71">
        <v>4527.7885662123999</v>
      </c>
      <c r="S490" s="71">
        <v>8635.4115795374091</v>
      </c>
      <c r="T490" s="71">
        <v>13163.200145749801</v>
      </c>
      <c r="V490" s="70">
        <v>488</v>
      </c>
      <c r="W490" s="70" t="s">
        <v>566</v>
      </c>
      <c r="X490" s="71">
        <v>0</v>
      </c>
      <c r="Y490" s="71">
        <v>206.77556919322799</v>
      </c>
      <c r="Z490" s="71">
        <v>3001.0200381478999</v>
      </c>
      <c r="AA490" s="71">
        <v>3207.7956073411301</v>
      </c>
      <c r="AC490" s="70">
        <v>488</v>
      </c>
      <c r="AD490" s="70" t="s">
        <v>566</v>
      </c>
      <c r="AE490" s="71">
        <v>0</v>
      </c>
      <c r="AF490" s="71">
        <v>797.68225026223899</v>
      </c>
      <c r="AG490" s="71">
        <v>1571.4449242616099</v>
      </c>
      <c r="AH490" s="71">
        <v>2369.12717452385</v>
      </c>
      <c r="AJ490" s="70">
        <v>488</v>
      </c>
      <c r="AK490" s="70" t="s">
        <v>566</v>
      </c>
      <c r="AL490" s="71">
        <v>0</v>
      </c>
      <c r="AM490" s="71">
        <v>1.65205398454215</v>
      </c>
      <c r="AN490" s="71">
        <v>28.515180292322299</v>
      </c>
      <c r="AO490" s="71">
        <v>30.167234276864502</v>
      </c>
      <c r="AQ490" s="70">
        <v>488</v>
      </c>
      <c r="AR490" s="70" t="s">
        <v>566</v>
      </c>
      <c r="AS490" s="71">
        <v>0</v>
      </c>
      <c r="AT490" s="71">
        <v>4.4828372268473</v>
      </c>
      <c r="AU490" s="71">
        <v>46.604645382761497</v>
      </c>
      <c r="AV490" s="71">
        <v>51.087482609608799</v>
      </c>
      <c r="AX490" s="70">
        <v>488</v>
      </c>
      <c r="AY490" s="70" t="s">
        <v>566</v>
      </c>
      <c r="AZ490" s="71">
        <v>0</v>
      </c>
      <c r="BA490" s="71">
        <v>1.65205398454215</v>
      </c>
      <c r="BB490" s="71">
        <v>28.515180292322299</v>
      </c>
      <c r="BC490" s="71">
        <v>30.167234276864502</v>
      </c>
      <c r="BE490" s="70">
        <v>488</v>
      </c>
      <c r="BF490" s="70" t="s">
        <v>566</v>
      </c>
      <c r="BG490" s="71">
        <v>0</v>
      </c>
      <c r="BH490" s="71">
        <v>4.4828372268473</v>
      </c>
      <c r="BI490" s="71">
        <v>46.604645382761497</v>
      </c>
      <c r="BJ490" s="71">
        <v>51.087482609608799</v>
      </c>
      <c r="BL490" s="70">
        <v>488</v>
      </c>
      <c r="BM490" s="70" t="s">
        <v>566</v>
      </c>
      <c r="BN490" s="71">
        <v>0</v>
      </c>
      <c r="BO490" s="71">
        <v>3.3641108250262799</v>
      </c>
      <c r="BP490" s="71">
        <v>58.066036338130601</v>
      </c>
      <c r="BQ490" s="71">
        <v>61.430147163156803</v>
      </c>
      <c r="BS490" s="70">
        <v>488</v>
      </c>
      <c r="BT490" s="70" t="s">
        <v>566</v>
      </c>
      <c r="BU490" s="71">
        <v>0</v>
      </c>
      <c r="BV490" s="71">
        <v>25.2894291312655</v>
      </c>
      <c r="BW490" s="71">
        <v>75.089125853016697</v>
      </c>
      <c r="BX490" s="71">
        <v>100.378554984282</v>
      </c>
      <c r="BZ490" s="70">
        <v>488</v>
      </c>
      <c r="CA490" s="70" t="s">
        <v>566</v>
      </c>
      <c r="CB490" s="71">
        <v>0</v>
      </c>
      <c r="CC490" s="71">
        <v>7.5941177888256899</v>
      </c>
      <c r="CD490" s="71">
        <v>116.80710089905401</v>
      </c>
      <c r="CE490" s="71">
        <v>124.40121868787899</v>
      </c>
      <c r="CG490" s="70">
        <v>488</v>
      </c>
      <c r="CH490" s="70" t="s">
        <v>566</v>
      </c>
      <c r="CI490" s="71">
        <v>0</v>
      </c>
      <c r="CJ490" s="71">
        <v>96.814616424158601</v>
      </c>
      <c r="CK490" s="71">
        <v>236.31211124445599</v>
      </c>
      <c r="CL490" s="71">
        <v>333.12672766861402</v>
      </c>
      <c r="CN490" s="70">
        <v>488</v>
      </c>
      <c r="CO490" s="70" t="s">
        <v>566</v>
      </c>
      <c r="CP490" s="71">
        <v>0</v>
      </c>
      <c r="CQ490" s="71">
        <v>1.3934759493639901</v>
      </c>
      <c r="CR490" s="71">
        <v>24.0520093779752</v>
      </c>
      <c r="CS490" s="71">
        <v>25.445485327339199</v>
      </c>
      <c r="CU490" s="70">
        <v>488</v>
      </c>
      <c r="CV490" s="70" t="s">
        <v>566</v>
      </c>
      <c r="CW490" s="71">
        <v>0</v>
      </c>
      <c r="CX490" s="71">
        <v>3.6735578378054301</v>
      </c>
      <c r="CY490" s="71">
        <v>39.888748287980903</v>
      </c>
      <c r="CZ490" s="71">
        <v>43.5623061257863</v>
      </c>
      <c r="DB490" s="70">
        <v>488</v>
      </c>
      <c r="DC490" s="70" t="s">
        <v>566</v>
      </c>
      <c r="DD490" s="71">
        <v>0</v>
      </c>
      <c r="DE490" s="71">
        <v>5.9474388694368097</v>
      </c>
      <c r="DF490" s="71">
        <v>111.541483099758</v>
      </c>
      <c r="DG490" s="71">
        <v>117.488921969195</v>
      </c>
      <c r="DI490" s="70">
        <v>488</v>
      </c>
      <c r="DJ490" s="70" t="s">
        <v>566</v>
      </c>
      <c r="DK490" s="71">
        <v>0</v>
      </c>
      <c r="DL490" s="71">
        <v>13.49422078475</v>
      </c>
      <c r="DM490" s="71">
        <v>145.75051654853601</v>
      </c>
      <c r="DN490" s="71">
        <v>159.244737333286</v>
      </c>
      <c r="DP490" s="70">
        <v>488</v>
      </c>
      <c r="DQ490" s="70" t="s">
        <v>566</v>
      </c>
      <c r="DR490" s="71">
        <v>0</v>
      </c>
      <c r="DS490" s="71">
        <v>3.7971525631738001</v>
      </c>
      <c r="DT490" s="71">
        <v>65.540527700347795</v>
      </c>
      <c r="DU490" s="71">
        <v>69.337680263521605</v>
      </c>
      <c r="DW490" s="70">
        <v>488</v>
      </c>
      <c r="DX490" s="70" t="s">
        <v>566</v>
      </c>
      <c r="DY490" s="71">
        <v>0</v>
      </c>
      <c r="DZ490" s="71">
        <v>22.342229864662102</v>
      </c>
      <c r="EA490" s="71">
        <v>113.991081215021</v>
      </c>
      <c r="EB490" s="71">
        <v>136.333311079683</v>
      </c>
    </row>
    <row r="491" spans="1:132" x14ac:dyDescent="0.35">
      <c r="A491" s="70">
        <v>489</v>
      </c>
      <c r="B491" s="70" t="s">
        <v>567</v>
      </c>
      <c r="C491" s="71">
        <v>0</v>
      </c>
      <c r="D491" s="71">
        <v>22.747067982110401</v>
      </c>
      <c r="E491" s="71">
        <v>129.37818161403999</v>
      </c>
      <c r="F491" s="71">
        <v>152.12524959615101</v>
      </c>
      <c r="H491" s="70">
        <v>489</v>
      </c>
      <c r="I491" s="70" t="s">
        <v>567</v>
      </c>
      <c r="J491" s="75">
        <v>0</v>
      </c>
      <c r="K491" s="71">
        <v>364.92649686484401</v>
      </c>
      <c r="L491" s="71">
        <v>2312.0836029708798</v>
      </c>
      <c r="M491" s="71">
        <v>2677.0100998357202</v>
      </c>
      <c r="O491" s="70">
        <v>489</v>
      </c>
      <c r="P491" s="70" t="s">
        <v>567</v>
      </c>
      <c r="Q491" s="75">
        <v>0</v>
      </c>
      <c r="R491" s="71">
        <v>2383.1579132434899</v>
      </c>
      <c r="S491" s="71">
        <v>4261.2695832033396</v>
      </c>
      <c r="T491" s="71">
        <v>6644.4274964468304</v>
      </c>
      <c r="V491" s="70">
        <v>489</v>
      </c>
      <c r="W491" s="70" t="s">
        <v>567</v>
      </c>
      <c r="X491" s="71">
        <v>0</v>
      </c>
      <c r="Y491" s="71">
        <v>232.51561838743601</v>
      </c>
      <c r="Z491" s="71">
        <v>1481.4098767733301</v>
      </c>
      <c r="AA491" s="71">
        <v>1713.92549516076</v>
      </c>
      <c r="AC491" s="70">
        <v>489</v>
      </c>
      <c r="AD491" s="70" t="s">
        <v>567</v>
      </c>
      <c r="AE491" s="71">
        <v>0</v>
      </c>
      <c r="AF491" s="71">
        <v>282.62159735522903</v>
      </c>
      <c r="AG491" s="71">
        <v>775.40998739478903</v>
      </c>
      <c r="AH491" s="71">
        <v>1058.0315847500201</v>
      </c>
      <c r="AJ491" s="70">
        <v>489</v>
      </c>
      <c r="AK491" s="70" t="s">
        <v>567</v>
      </c>
      <c r="AL491" s="71">
        <v>0</v>
      </c>
      <c r="AM491" s="71">
        <v>2.11212618101113</v>
      </c>
      <c r="AN491" s="71">
        <v>14.073797279229201</v>
      </c>
      <c r="AO491" s="71">
        <v>16.1859234602403</v>
      </c>
      <c r="AQ491" s="70">
        <v>489</v>
      </c>
      <c r="AR491" s="70" t="s">
        <v>567</v>
      </c>
      <c r="AS491" s="71">
        <v>0</v>
      </c>
      <c r="AT491" s="71">
        <v>5.3999041529285696</v>
      </c>
      <c r="AU491" s="71">
        <v>23.0019705217777</v>
      </c>
      <c r="AV491" s="71">
        <v>28.401874674706299</v>
      </c>
      <c r="AX491" s="70">
        <v>489</v>
      </c>
      <c r="AY491" s="70" t="s">
        <v>567</v>
      </c>
      <c r="AZ491" s="71">
        <v>0</v>
      </c>
      <c r="BA491" s="71">
        <v>2.11212618101113</v>
      </c>
      <c r="BB491" s="71">
        <v>14.073797279229201</v>
      </c>
      <c r="BC491" s="71">
        <v>16.1859234602403</v>
      </c>
      <c r="BE491" s="70">
        <v>489</v>
      </c>
      <c r="BF491" s="70" t="s">
        <v>567</v>
      </c>
      <c r="BG491" s="71">
        <v>0</v>
      </c>
      <c r="BH491" s="71">
        <v>5.3999041529285696</v>
      </c>
      <c r="BI491" s="71">
        <v>23.0019705217777</v>
      </c>
      <c r="BJ491" s="71">
        <v>28.401874674706299</v>
      </c>
      <c r="BL491" s="70">
        <v>489</v>
      </c>
      <c r="BM491" s="70" t="s">
        <v>567</v>
      </c>
      <c r="BN491" s="71">
        <v>0</v>
      </c>
      <c r="BO491" s="71">
        <v>4.3009651112158798</v>
      </c>
      <c r="BP491" s="71">
        <v>28.658757049880499</v>
      </c>
      <c r="BQ491" s="71">
        <v>32.959722161096401</v>
      </c>
      <c r="BS491" s="70">
        <v>489</v>
      </c>
      <c r="BT491" s="70" t="s">
        <v>567</v>
      </c>
      <c r="BU491" s="71">
        <v>0</v>
      </c>
      <c r="BV491" s="71">
        <v>9.0136961179885606</v>
      </c>
      <c r="BW491" s="71">
        <v>37.057600694021197</v>
      </c>
      <c r="BX491" s="71">
        <v>46.071296812009699</v>
      </c>
      <c r="BZ491" s="70">
        <v>489</v>
      </c>
      <c r="CA491" s="70" t="s">
        <v>567</v>
      </c>
      <c r="CB491" s="71">
        <v>0</v>
      </c>
      <c r="CC491" s="71">
        <v>9.2827703548407499</v>
      </c>
      <c r="CD491" s="71">
        <v>57.657058705596597</v>
      </c>
      <c r="CE491" s="71">
        <v>66.939829060437305</v>
      </c>
      <c r="CG491" s="70">
        <v>489</v>
      </c>
      <c r="CH491" s="70" t="s">
        <v>567</v>
      </c>
      <c r="CI491" s="71">
        <v>0</v>
      </c>
      <c r="CJ491" s="71">
        <v>27.065989913169499</v>
      </c>
      <c r="CK491" s="71">
        <v>116.60624141135899</v>
      </c>
      <c r="CL491" s="71">
        <v>143.67223132452901</v>
      </c>
      <c r="CN491" s="70">
        <v>489</v>
      </c>
      <c r="CO491" s="70" t="s">
        <v>567</v>
      </c>
      <c r="CP491" s="71">
        <v>0</v>
      </c>
      <c r="CQ491" s="71">
        <v>1.78153805069311</v>
      </c>
      <c r="CR491" s="71">
        <v>11.870978919775</v>
      </c>
      <c r="CS491" s="71">
        <v>13.652516970468101</v>
      </c>
      <c r="CU491" s="70">
        <v>489</v>
      </c>
      <c r="CV491" s="70" t="s">
        <v>567</v>
      </c>
      <c r="CW491" s="71">
        <v>0</v>
      </c>
      <c r="CX491" s="71">
        <v>4.3833722799809998</v>
      </c>
      <c r="CY491" s="71">
        <v>19.686882442242599</v>
      </c>
      <c r="CZ491" s="71">
        <v>24.070254722223599</v>
      </c>
      <c r="DB491" s="70">
        <v>489</v>
      </c>
      <c r="DC491" s="70" t="s">
        <v>567</v>
      </c>
      <c r="DD491" s="71">
        <v>0</v>
      </c>
      <c r="DE491" s="71">
        <v>5.9531103845611497</v>
      </c>
      <c r="DF491" s="71">
        <v>55.066558574551699</v>
      </c>
      <c r="DG491" s="71">
        <v>61.019668959112899</v>
      </c>
      <c r="DI491" s="70">
        <v>489</v>
      </c>
      <c r="DJ491" s="70" t="s">
        <v>567</v>
      </c>
      <c r="DK491" s="71">
        <v>0</v>
      </c>
      <c r="DL491" s="71">
        <v>16.5400171303821</v>
      </c>
      <c r="DM491" s="71">
        <v>71.936120101192103</v>
      </c>
      <c r="DN491" s="71">
        <v>88.4761372315741</v>
      </c>
      <c r="DP491" s="70">
        <v>489</v>
      </c>
      <c r="DQ491" s="70" t="s">
        <v>567</v>
      </c>
      <c r="DR491" s="71">
        <v>0</v>
      </c>
      <c r="DS491" s="71">
        <v>4.8546024627612701</v>
      </c>
      <c r="DT491" s="71">
        <v>32.3478263497691</v>
      </c>
      <c r="DU491" s="71">
        <v>37.2024288125303</v>
      </c>
      <c r="DW491" s="70">
        <v>489</v>
      </c>
      <c r="DX491" s="70" t="s">
        <v>567</v>
      </c>
      <c r="DY491" s="71">
        <v>0</v>
      </c>
      <c r="DZ491" s="71">
        <v>35.280511849217802</v>
      </c>
      <c r="EA491" s="71">
        <v>56.2574785217478</v>
      </c>
      <c r="EB491" s="71">
        <v>91.537990370965602</v>
      </c>
    </row>
    <row r="492" spans="1:132" x14ac:dyDescent="0.35">
      <c r="A492" s="70">
        <v>490</v>
      </c>
      <c r="B492" s="70" t="s">
        <v>568</v>
      </c>
      <c r="C492" s="71">
        <v>0</v>
      </c>
      <c r="D492" s="71">
        <v>4.2804958861673596E-3</v>
      </c>
      <c r="E492" s="71">
        <v>57.2945626942887</v>
      </c>
      <c r="F492" s="71">
        <v>57.2988431901748</v>
      </c>
      <c r="H492" s="70">
        <v>490</v>
      </c>
      <c r="I492" s="70" t="s">
        <v>568</v>
      </c>
      <c r="J492" s="75">
        <v>0</v>
      </c>
      <c r="K492" s="71">
        <v>0.30854975518419198</v>
      </c>
      <c r="L492" s="71">
        <v>1023.3621986217</v>
      </c>
      <c r="M492" s="71">
        <v>1023.6707483768801</v>
      </c>
      <c r="O492" s="70">
        <v>490</v>
      </c>
      <c r="P492" s="70" t="s">
        <v>568</v>
      </c>
      <c r="Q492" s="75">
        <v>0</v>
      </c>
      <c r="R492" s="71">
        <v>9.5915927501655604E-2</v>
      </c>
      <c r="S492" s="71">
        <v>1883.85318144749</v>
      </c>
      <c r="T492" s="71">
        <v>1883.9490973749901</v>
      </c>
      <c r="V492" s="70">
        <v>490</v>
      </c>
      <c r="W492" s="70" t="s">
        <v>568</v>
      </c>
      <c r="X492" s="71">
        <v>0</v>
      </c>
      <c r="Y492" s="71">
        <v>0.217245943674546</v>
      </c>
      <c r="Z492" s="71">
        <v>655.94902065183203</v>
      </c>
      <c r="AA492" s="71">
        <v>656.16626659550695</v>
      </c>
      <c r="AC492" s="70">
        <v>490</v>
      </c>
      <c r="AD492" s="70" t="s">
        <v>568</v>
      </c>
      <c r="AE492" s="71">
        <v>0</v>
      </c>
      <c r="AF492" s="71">
        <v>4.51089483847113E-2</v>
      </c>
      <c r="AG492" s="71">
        <v>342.71322968375802</v>
      </c>
      <c r="AH492" s="71">
        <v>342.75833863214302</v>
      </c>
      <c r="AJ492" s="70">
        <v>490</v>
      </c>
      <c r="AK492" s="70" t="s">
        <v>568</v>
      </c>
      <c r="AL492" s="71">
        <v>0</v>
      </c>
      <c r="AM492" s="71">
        <v>1.1446481393365801E-3</v>
      </c>
      <c r="AN492" s="71">
        <v>6.2270340105079702</v>
      </c>
      <c r="AO492" s="71">
        <v>6.2281786586473098</v>
      </c>
      <c r="AQ492" s="70">
        <v>490</v>
      </c>
      <c r="AR492" s="70" t="s">
        <v>568</v>
      </c>
      <c r="AS492" s="71">
        <v>0</v>
      </c>
      <c r="AT492" s="71">
        <v>9.4811146364683801E-4</v>
      </c>
      <c r="AU492" s="71">
        <v>10.177427205751099</v>
      </c>
      <c r="AV492" s="71">
        <v>10.1783753172147</v>
      </c>
      <c r="AX492" s="70">
        <v>490</v>
      </c>
      <c r="AY492" s="70" t="s">
        <v>568</v>
      </c>
      <c r="AZ492" s="71">
        <v>0</v>
      </c>
      <c r="BA492" s="71">
        <v>1.1446481393365801E-3</v>
      </c>
      <c r="BB492" s="71">
        <v>6.2270340105079702</v>
      </c>
      <c r="BC492" s="71">
        <v>6.2281786586473098</v>
      </c>
      <c r="BE492" s="70">
        <v>490</v>
      </c>
      <c r="BF492" s="70" t="s">
        <v>568</v>
      </c>
      <c r="BG492" s="71">
        <v>0</v>
      </c>
      <c r="BH492" s="71">
        <v>9.4811146364683801E-4</v>
      </c>
      <c r="BI492" s="71">
        <v>10.177427205751099</v>
      </c>
      <c r="BJ492" s="71">
        <v>10.1783753172147</v>
      </c>
      <c r="BL492" s="70">
        <v>490</v>
      </c>
      <c r="BM492" s="70" t="s">
        <v>568</v>
      </c>
      <c r="BN492" s="71">
        <v>0</v>
      </c>
      <c r="BO492" s="71">
        <v>2.3308700759289E-3</v>
      </c>
      <c r="BP492" s="71">
        <v>12.680234858283001</v>
      </c>
      <c r="BQ492" s="71">
        <v>12.682565728359</v>
      </c>
      <c r="BS492" s="70">
        <v>490</v>
      </c>
      <c r="BT492" s="70" t="s">
        <v>568</v>
      </c>
      <c r="BU492" s="71">
        <v>0</v>
      </c>
      <c r="BV492" s="71">
        <v>3.2188233519207399E-3</v>
      </c>
      <c r="BW492" s="71">
        <v>16.3903302980106</v>
      </c>
      <c r="BX492" s="71">
        <v>16.393549121362501</v>
      </c>
      <c r="BZ492" s="70">
        <v>490</v>
      </c>
      <c r="CA492" s="70" t="s">
        <v>568</v>
      </c>
      <c r="CB492" s="71">
        <v>0</v>
      </c>
      <c r="CC492" s="71">
        <v>8.9202121179363693E-3</v>
      </c>
      <c r="CD492" s="71">
        <v>25.5235980087893</v>
      </c>
      <c r="CE492" s="71">
        <v>25.532518220907299</v>
      </c>
      <c r="CG492" s="70">
        <v>490</v>
      </c>
      <c r="CH492" s="70" t="s">
        <v>568</v>
      </c>
      <c r="CI492" s="71">
        <v>0</v>
      </c>
      <c r="CJ492" s="71">
        <v>5.5595282369060002E-3</v>
      </c>
      <c r="CK492" s="71">
        <v>51.539202284850802</v>
      </c>
      <c r="CL492" s="71">
        <v>51.544761813087703</v>
      </c>
      <c r="CN492" s="70">
        <v>490</v>
      </c>
      <c r="CO492" s="70" t="s">
        <v>568</v>
      </c>
      <c r="CP492" s="71">
        <v>0</v>
      </c>
      <c r="CQ492" s="71">
        <v>9.6548882032557605E-4</v>
      </c>
      <c r="CR492" s="71">
        <v>5.2523841295169502</v>
      </c>
      <c r="CS492" s="71">
        <v>5.2533496183372801</v>
      </c>
      <c r="CU492" s="70">
        <v>490</v>
      </c>
      <c r="CV492" s="70" t="s">
        <v>568</v>
      </c>
      <c r="CW492" s="71">
        <v>0</v>
      </c>
      <c r="CX492" s="71">
        <v>8.1047157696506698E-4</v>
      </c>
      <c r="CY492" s="71">
        <v>8.7097854578969098</v>
      </c>
      <c r="CZ492" s="71">
        <v>8.7105959294738806</v>
      </c>
      <c r="DB492" s="70">
        <v>490</v>
      </c>
      <c r="DC492" s="70" t="s">
        <v>568</v>
      </c>
      <c r="DD492" s="71">
        <v>0</v>
      </c>
      <c r="DE492" s="71">
        <v>2.1204035166894602E-3</v>
      </c>
      <c r="DF492" s="71">
        <v>24.394330667585599</v>
      </c>
      <c r="DG492" s="71">
        <v>24.396451071102302</v>
      </c>
      <c r="DI492" s="70">
        <v>490</v>
      </c>
      <c r="DJ492" s="70" t="s">
        <v>568</v>
      </c>
      <c r="DK492" s="71">
        <v>0</v>
      </c>
      <c r="DL492" s="71">
        <v>2.9964205267520002E-3</v>
      </c>
      <c r="DM492" s="71">
        <v>31.829137642542602</v>
      </c>
      <c r="DN492" s="71">
        <v>31.8321340630694</v>
      </c>
      <c r="DP492" s="70">
        <v>490</v>
      </c>
      <c r="DQ492" s="70" t="s">
        <v>568</v>
      </c>
      <c r="DR492" s="71">
        <v>0</v>
      </c>
      <c r="DS492" s="71">
        <v>2.6309089514520898E-3</v>
      </c>
      <c r="DT492" s="71">
        <v>14.312485170104001</v>
      </c>
      <c r="DU492" s="71">
        <v>14.3151160790555</v>
      </c>
      <c r="DW492" s="70">
        <v>490</v>
      </c>
      <c r="DX492" s="70" t="s">
        <v>568</v>
      </c>
      <c r="DY492" s="71">
        <v>0</v>
      </c>
      <c r="DZ492" s="71">
        <v>1.64260432309027E-3</v>
      </c>
      <c r="EA492" s="71">
        <v>24.884701961707901</v>
      </c>
      <c r="EB492" s="71">
        <v>24.886344566030999</v>
      </c>
    </row>
    <row r="493" spans="1:132" x14ac:dyDescent="0.35">
      <c r="A493" s="70">
        <v>491</v>
      </c>
      <c r="B493" s="70" t="s">
        <v>569</v>
      </c>
      <c r="C493" s="71">
        <v>0</v>
      </c>
      <c r="D493" s="71">
        <v>35.974981525005397</v>
      </c>
      <c r="E493" s="71">
        <v>189.092422459521</v>
      </c>
      <c r="F493" s="71">
        <v>225.06740398452601</v>
      </c>
      <c r="H493" s="70">
        <v>491</v>
      </c>
      <c r="I493" s="70" t="s">
        <v>569</v>
      </c>
      <c r="J493" s="75">
        <v>0</v>
      </c>
      <c r="K493" s="71">
        <v>349.683588440108</v>
      </c>
      <c r="L493" s="71">
        <v>3383.0474898889202</v>
      </c>
      <c r="M493" s="71">
        <v>3732.73107832903</v>
      </c>
      <c r="O493" s="70">
        <v>491</v>
      </c>
      <c r="P493" s="70" t="s">
        <v>569</v>
      </c>
      <c r="Q493" s="75">
        <v>0</v>
      </c>
      <c r="R493" s="71">
        <v>4975.0129097672598</v>
      </c>
      <c r="S493" s="71">
        <v>6251.2077516565796</v>
      </c>
      <c r="T493" s="71">
        <v>11226.2206614238</v>
      </c>
      <c r="V493" s="70">
        <v>491</v>
      </c>
      <c r="W493" s="70" t="s">
        <v>569</v>
      </c>
      <c r="X493" s="71">
        <v>0</v>
      </c>
      <c r="Y493" s="71">
        <v>273.44786667303299</v>
      </c>
      <c r="Z493" s="71">
        <v>2165.7742218982498</v>
      </c>
      <c r="AA493" s="71">
        <v>2439.22208857129</v>
      </c>
      <c r="AC493" s="70">
        <v>491</v>
      </c>
      <c r="AD493" s="70" t="s">
        <v>569</v>
      </c>
      <c r="AE493" s="71">
        <v>0</v>
      </c>
      <c r="AF493" s="71">
        <v>771.55788472793904</v>
      </c>
      <c r="AG493" s="71">
        <v>1138.1268746426199</v>
      </c>
      <c r="AH493" s="71">
        <v>1909.68475937056</v>
      </c>
      <c r="AJ493" s="70">
        <v>491</v>
      </c>
      <c r="AK493" s="70" t="s">
        <v>569</v>
      </c>
      <c r="AL493" s="71">
        <v>0</v>
      </c>
      <c r="AM493" s="71">
        <v>2.08572741129935</v>
      </c>
      <c r="AN493" s="71">
        <v>20.608842494570201</v>
      </c>
      <c r="AO493" s="71">
        <v>22.6945699058695</v>
      </c>
      <c r="AQ493" s="70">
        <v>491</v>
      </c>
      <c r="AR493" s="70" t="s">
        <v>569</v>
      </c>
      <c r="AS493" s="71">
        <v>0</v>
      </c>
      <c r="AT493" s="71">
        <v>25.029742313263</v>
      </c>
      <c r="AU493" s="71">
        <v>33.682228500981097</v>
      </c>
      <c r="AV493" s="71">
        <v>58.711970814244097</v>
      </c>
      <c r="AX493" s="70">
        <v>491</v>
      </c>
      <c r="AY493" s="70" t="s">
        <v>569</v>
      </c>
      <c r="AZ493" s="71">
        <v>0</v>
      </c>
      <c r="BA493" s="71">
        <v>2.08572741129935</v>
      </c>
      <c r="BB493" s="71">
        <v>20.608842494570201</v>
      </c>
      <c r="BC493" s="71">
        <v>22.6945699058695</v>
      </c>
      <c r="BE493" s="70">
        <v>491</v>
      </c>
      <c r="BF493" s="70" t="s">
        <v>569</v>
      </c>
      <c r="BG493" s="71">
        <v>0</v>
      </c>
      <c r="BH493" s="71">
        <v>25.029742313263</v>
      </c>
      <c r="BI493" s="71">
        <v>33.682228500981097</v>
      </c>
      <c r="BJ493" s="71">
        <v>58.711970814244097</v>
      </c>
      <c r="BL493" s="70">
        <v>491</v>
      </c>
      <c r="BM493" s="70" t="s">
        <v>569</v>
      </c>
      <c r="BN493" s="71">
        <v>0</v>
      </c>
      <c r="BO493" s="71">
        <v>4.2472087643980903</v>
      </c>
      <c r="BP493" s="71">
        <v>41.966201332373302</v>
      </c>
      <c r="BQ493" s="71">
        <v>46.213410096771398</v>
      </c>
      <c r="BS493" s="70">
        <v>491</v>
      </c>
      <c r="BT493" s="70" t="s">
        <v>569</v>
      </c>
      <c r="BU493" s="71">
        <v>0</v>
      </c>
      <c r="BV493" s="71">
        <v>39.318769864137302</v>
      </c>
      <c r="BW493" s="71">
        <v>54.308131148036701</v>
      </c>
      <c r="BX493" s="71">
        <v>93.626901012174102</v>
      </c>
      <c r="BZ493" s="70">
        <v>491</v>
      </c>
      <c r="CA493" s="70" t="s">
        <v>569</v>
      </c>
      <c r="CB493" s="71">
        <v>0</v>
      </c>
      <c r="CC493" s="71">
        <v>8.79171218090457</v>
      </c>
      <c r="CD493" s="71">
        <v>84.337202918347899</v>
      </c>
      <c r="CE493" s="71">
        <v>93.128915099252495</v>
      </c>
      <c r="CG493" s="70">
        <v>491</v>
      </c>
      <c r="CH493" s="70" t="s">
        <v>569</v>
      </c>
      <c r="CI493" s="71">
        <v>0</v>
      </c>
      <c r="CJ493" s="71">
        <v>77.030914264836298</v>
      </c>
      <c r="CK493" s="71">
        <v>171.13768657966199</v>
      </c>
      <c r="CL493" s="71">
        <v>248.168600844498</v>
      </c>
      <c r="CN493" s="70">
        <v>491</v>
      </c>
      <c r="CO493" s="70" t="s">
        <v>569</v>
      </c>
      <c r="CP493" s="71">
        <v>0</v>
      </c>
      <c r="CQ493" s="71">
        <v>1.7592711931749201</v>
      </c>
      <c r="CR493" s="71">
        <v>17.383164611520201</v>
      </c>
      <c r="CS493" s="71">
        <v>19.142435804695101</v>
      </c>
      <c r="CU493" s="70">
        <v>491</v>
      </c>
      <c r="CV493" s="70" t="s">
        <v>569</v>
      </c>
      <c r="CW493" s="71">
        <v>0</v>
      </c>
      <c r="CX493" s="71">
        <v>21.2297211131918</v>
      </c>
      <c r="CY493" s="71">
        <v>28.833982856758301</v>
      </c>
      <c r="CZ493" s="71">
        <v>50.063703969950197</v>
      </c>
      <c r="DB493" s="70">
        <v>491</v>
      </c>
      <c r="DC493" s="70" t="s">
        <v>569</v>
      </c>
      <c r="DD493" s="71">
        <v>0</v>
      </c>
      <c r="DE493" s="71">
        <v>9.0170470251350192</v>
      </c>
      <c r="DF493" s="71">
        <v>80.422611383126593</v>
      </c>
      <c r="DG493" s="71">
        <v>89.439658408261593</v>
      </c>
      <c r="DI493" s="70">
        <v>491</v>
      </c>
      <c r="DJ493" s="70" t="s">
        <v>569</v>
      </c>
      <c r="DK493" s="71">
        <v>0</v>
      </c>
      <c r="DL493" s="71">
        <v>79.257637251780807</v>
      </c>
      <c r="DM493" s="71">
        <v>105.33487285807701</v>
      </c>
      <c r="DN493" s="71">
        <v>184.59251010985801</v>
      </c>
      <c r="DP493" s="70">
        <v>491</v>
      </c>
      <c r="DQ493" s="70" t="s">
        <v>569</v>
      </c>
      <c r="DR493" s="71">
        <v>0</v>
      </c>
      <c r="DS493" s="71">
        <v>4.7939263849734797</v>
      </c>
      <c r="DT493" s="71">
        <v>47.3682578381298</v>
      </c>
      <c r="DU493" s="71">
        <v>52.162184223103303</v>
      </c>
      <c r="DW493" s="70">
        <v>491</v>
      </c>
      <c r="DX493" s="70" t="s">
        <v>569</v>
      </c>
      <c r="DY493" s="71">
        <v>0</v>
      </c>
      <c r="DZ493" s="71">
        <v>92.012635397562306</v>
      </c>
      <c r="EA493" s="71">
        <v>82.4285128909424</v>
      </c>
      <c r="EB493" s="71">
        <v>174.44114828850499</v>
      </c>
    </row>
    <row r="494" spans="1:132" x14ac:dyDescent="0.35">
      <c r="A494" s="70">
        <v>492</v>
      </c>
      <c r="B494" s="70" t="s">
        <v>570</v>
      </c>
      <c r="C494" s="71">
        <v>0</v>
      </c>
      <c r="D494" s="71">
        <v>41.793999016883603</v>
      </c>
      <c r="E494" s="71">
        <v>42.901842066904798</v>
      </c>
      <c r="F494" s="71">
        <v>84.695841083788395</v>
      </c>
      <c r="H494" s="70">
        <v>492</v>
      </c>
      <c r="I494" s="70" t="s">
        <v>570</v>
      </c>
      <c r="J494" s="75">
        <v>0</v>
      </c>
      <c r="K494" s="71">
        <v>449.07796344883201</v>
      </c>
      <c r="L494" s="71">
        <v>769.85204354486802</v>
      </c>
      <c r="M494" s="71">
        <v>1218.9300069937001</v>
      </c>
      <c r="O494" s="70">
        <v>492</v>
      </c>
      <c r="P494" s="70" t="s">
        <v>570</v>
      </c>
      <c r="Q494" s="75">
        <v>0</v>
      </c>
      <c r="R494" s="71">
        <v>4150.7938803654997</v>
      </c>
      <c r="S494" s="71">
        <v>1432.19019314046</v>
      </c>
      <c r="T494" s="71">
        <v>5582.9840735059497</v>
      </c>
      <c r="V494" s="70">
        <v>492</v>
      </c>
      <c r="W494" s="70" t="s">
        <v>570</v>
      </c>
      <c r="X494" s="71">
        <v>0</v>
      </c>
      <c r="Y494" s="71">
        <v>318.78374691452399</v>
      </c>
      <c r="Z494" s="71">
        <v>491.75081970936799</v>
      </c>
      <c r="AA494" s="71">
        <v>810.53456662389203</v>
      </c>
      <c r="AC494" s="70">
        <v>492</v>
      </c>
      <c r="AD494" s="70" t="s">
        <v>570</v>
      </c>
      <c r="AE494" s="71">
        <v>0</v>
      </c>
      <c r="AF494" s="71">
        <v>866.75862751158297</v>
      </c>
      <c r="AG494" s="71">
        <v>261.11901081599598</v>
      </c>
      <c r="AH494" s="71">
        <v>1127.8776383275799</v>
      </c>
      <c r="AJ494" s="70">
        <v>492</v>
      </c>
      <c r="AK494" s="70" t="s">
        <v>570</v>
      </c>
      <c r="AL494" s="71">
        <v>0</v>
      </c>
      <c r="AM494" s="71">
        <v>2.4884191639839401</v>
      </c>
      <c r="AN494" s="71">
        <v>4.6993873304101799</v>
      </c>
      <c r="AO494" s="71">
        <v>7.1878064943941196</v>
      </c>
      <c r="AQ494" s="70">
        <v>492</v>
      </c>
      <c r="AR494" s="70" t="s">
        <v>570</v>
      </c>
      <c r="AS494" s="71">
        <v>0</v>
      </c>
      <c r="AT494" s="71">
        <v>15.5520491164957</v>
      </c>
      <c r="AU494" s="71">
        <v>7.6801783771934904</v>
      </c>
      <c r="AV494" s="71">
        <v>23.232227493689201</v>
      </c>
      <c r="AX494" s="70">
        <v>492</v>
      </c>
      <c r="AY494" s="70" t="s">
        <v>570</v>
      </c>
      <c r="AZ494" s="71">
        <v>0</v>
      </c>
      <c r="BA494" s="71">
        <v>2.4884191639839401</v>
      </c>
      <c r="BB494" s="71">
        <v>4.6993873304101799</v>
      </c>
      <c r="BC494" s="71">
        <v>7.1878064943941196</v>
      </c>
      <c r="BE494" s="70">
        <v>492</v>
      </c>
      <c r="BF494" s="70" t="s">
        <v>570</v>
      </c>
      <c r="BG494" s="71">
        <v>0</v>
      </c>
      <c r="BH494" s="71">
        <v>15.5520491164957</v>
      </c>
      <c r="BI494" s="71">
        <v>7.6801783771934904</v>
      </c>
      <c r="BJ494" s="71">
        <v>23.232227493689201</v>
      </c>
      <c r="BL494" s="70">
        <v>492</v>
      </c>
      <c r="BM494" s="70" t="s">
        <v>570</v>
      </c>
      <c r="BN494" s="71">
        <v>0</v>
      </c>
      <c r="BO494" s="71">
        <v>5.06721809643604</v>
      </c>
      <c r="BP494" s="71">
        <v>9.5694571346623594</v>
      </c>
      <c r="BQ494" s="71">
        <v>14.636675231098399</v>
      </c>
      <c r="BS494" s="70">
        <v>492</v>
      </c>
      <c r="BT494" s="70" t="s">
        <v>570</v>
      </c>
      <c r="BU494" s="71">
        <v>0</v>
      </c>
      <c r="BV494" s="71">
        <v>23.591549414150698</v>
      </c>
      <c r="BW494" s="71">
        <v>12.409609906911699</v>
      </c>
      <c r="BX494" s="71">
        <v>36.001159321062403</v>
      </c>
      <c r="BZ494" s="70">
        <v>492</v>
      </c>
      <c r="CA494" s="70" t="s">
        <v>570</v>
      </c>
      <c r="CB494" s="71">
        <v>0</v>
      </c>
      <c r="CC494" s="71">
        <v>11.6084605157123</v>
      </c>
      <c r="CD494" s="71">
        <v>19.175867425660901</v>
      </c>
      <c r="CE494" s="71">
        <v>30.7843279413731</v>
      </c>
      <c r="CG494" s="70">
        <v>492</v>
      </c>
      <c r="CH494" s="70" t="s">
        <v>570</v>
      </c>
      <c r="CI494" s="71">
        <v>0</v>
      </c>
      <c r="CJ494" s="71">
        <v>48.140172550610899</v>
      </c>
      <c r="CK494" s="71">
        <v>39.255560183790102</v>
      </c>
      <c r="CL494" s="71">
        <v>87.395732734401093</v>
      </c>
      <c r="CN494" s="70">
        <v>492</v>
      </c>
      <c r="CO494" s="70" t="s">
        <v>570</v>
      </c>
      <c r="CP494" s="71">
        <v>0</v>
      </c>
      <c r="CQ494" s="71">
        <v>2.0989339872625701</v>
      </c>
      <c r="CR494" s="71">
        <v>3.9638433628349299</v>
      </c>
      <c r="CS494" s="71">
        <v>6.0627773500975</v>
      </c>
      <c r="CU494" s="70">
        <v>492</v>
      </c>
      <c r="CV494" s="70" t="s">
        <v>570</v>
      </c>
      <c r="CW494" s="71">
        <v>0</v>
      </c>
      <c r="CX494" s="71">
        <v>12.7054503739389</v>
      </c>
      <c r="CY494" s="71">
        <v>6.5783425804376998</v>
      </c>
      <c r="CZ494" s="71">
        <v>19.283792954376601</v>
      </c>
      <c r="DB494" s="70">
        <v>492</v>
      </c>
      <c r="DC494" s="70" t="s">
        <v>570</v>
      </c>
      <c r="DD494" s="71">
        <v>0</v>
      </c>
      <c r="DE494" s="71">
        <v>11.320612478004399</v>
      </c>
      <c r="DF494" s="71">
        <v>18.210623889395698</v>
      </c>
      <c r="DG494" s="71">
        <v>29.531236367400201</v>
      </c>
      <c r="DI494" s="70">
        <v>492</v>
      </c>
      <c r="DJ494" s="70" t="s">
        <v>570</v>
      </c>
      <c r="DK494" s="71">
        <v>0</v>
      </c>
      <c r="DL494" s="71">
        <v>47.950835556162701</v>
      </c>
      <c r="DM494" s="71">
        <v>24.0167805891531</v>
      </c>
      <c r="DN494" s="71">
        <v>71.967616145315702</v>
      </c>
      <c r="DP494" s="70">
        <v>492</v>
      </c>
      <c r="DQ494" s="70" t="s">
        <v>570</v>
      </c>
      <c r="DR494" s="71">
        <v>0</v>
      </c>
      <c r="DS494" s="71">
        <v>5.7194905827433402</v>
      </c>
      <c r="DT494" s="71">
        <v>10.8012757536848</v>
      </c>
      <c r="DU494" s="71">
        <v>16.5207663364281</v>
      </c>
      <c r="DW494" s="70">
        <v>492</v>
      </c>
      <c r="DX494" s="70" t="s">
        <v>570</v>
      </c>
      <c r="DY494" s="71">
        <v>0</v>
      </c>
      <c r="DZ494" s="71">
        <v>151.746545591548</v>
      </c>
      <c r="EA494" s="71">
        <v>18.824955840022302</v>
      </c>
      <c r="EB494" s="71">
        <v>170.57150143157</v>
      </c>
    </row>
    <row r="495" spans="1:132" x14ac:dyDescent="0.35">
      <c r="A495" s="70">
        <v>493</v>
      </c>
      <c r="B495" s="70" t="s">
        <v>571</v>
      </c>
      <c r="C495" s="71">
        <v>0</v>
      </c>
      <c r="D495" s="71">
        <v>0</v>
      </c>
      <c r="E495" s="71">
        <v>112.571295921767</v>
      </c>
      <c r="F495" s="71">
        <v>112.571295921767</v>
      </c>
      <c r="H495" s="70">
        <v>493</v>
      </c>
      <c r="I495" s="70" t="s">
        <v>571</v>
      </c>
      <c r="J495" s="75">
        <v>0</v>
      </c>
      <c r="K495" s="71">
        <v>0</v>
      </c>
      <c r="L495" s="71">
        <v>2025.48122342651</v>
      </c>
      <c r="M495" s="71">
        <v>2025.48122342651</v>
      </c>
      <c r="O495" s="70">
        <v>493</v>
      </c>
      <c r="P495" s="70" t="s">
        <v>571</v>
      </c>
      <c r="Q495" s="75">
        <v>0</v>
      </c>
      <c r="R495" s="71">
        <v>0</v>
      </c>
      <c r="S495" s="71">
        <v>3790.92126726174</v>
      </c>
      <c r="T495" s="71">
        <v>3790.92126726174</v>
      </c>
      <c r="V495" s="70">
        <v>493</v>
      </c>
      <c r="W495" s="70" t="s">
        <v>571</v>
      </c>
      <c r="X495" s="71">
        <v>0</v>
      </c>
      <c r="Y495" s="71">
        <v>0</v>
      </c>
      <c r="Z495" s="71">
        <v>1291.20424583469</v>
      </c>
      <c r="AA495" s="71">
        <v>1291.20424583469</v>
      </c>
      <c r="AC495" s="70">
        <v>493</v>
      </c>
      <c r="AD495" s="70" t="s">
        <v>571</v>
      </c>
      <c r="AE495" s="71">
        <v>0</v>
      </c>
      <c r="AF495" s="71">
        <v>0</v>
      </c>
      <c r="AG495" s="71">
        <v>692.02852447001999</v>
      </c>
      <c r="AH495" s="71">
        <v>692.02852447001999</v>
      </c>
      <c r="AJ495" s="70">
        <v>493</v>
      </c>
      <c r="AK495" s="70" t="s">
        <v>571</v>
      </c>
      <c r="AL495" s="71">
        <v>0</v>
      </c>
      <c r="AM495" s="71">
        <v>0</v>
      </c>
      <c r="AN495" s="71">
        <v>12.386799268987399</v>
      </c>
      <c r="AO495" s="71">
        <v>12.386799268987399</v>
      </c>
      <c r="AQ495" s="70">
        <v>493</v>
      </c>
      <c r="AR495" s="70" t="s">
        <v>571</v>
      </c>
      <c r="AS495" s="71">
        <v>0</v>
      </c>
      <c r="AT495" s="71">
        <v>0</v>
      </c>
      <c r="AU495" s="71">
        <v>20.242950352820699</v>
      </c>
      <c r="AV495" s="71">
        <v>20.242950352820699</v>
      </c>
      <c r="AX495" s="70">
        <v>493</v>
      </c>
      <c r="AY495" s="70" t="s">
        <v>571</v>
      </c>
      <c r="AZ495" s="71">
        <v>0</v>
      </c>
      <c r="BA495" s="71">
        <v>0</v>
      </c>
      <c r="BB495" s="71">
        <v>12.386799268987399</v>
      </c>
      <c r="BC495" s="71">
        <v>12.386799268987399</v>
      </c>
      <c r="BE495" s="70">
        <v>493</v>
      </c>
      <c r="BF495" s="70" t="s">
        <v>571</v>
      </c>
      <c r="BG495" s="71">
        <v>0</v>
      </c>
      <c r="BH495" s="71">
        <v>0</v>
      </c>
      <c r="BI495" s="71">
        <v>20.242950352820699</v>
      </c>
      <c r="BJ495" s="71">
        <v>20.242950352820699</v>
      </c>
      <c r="BL495" s="70">
        <v>493</v>
      </c>
      <c r="BM495" s="70" t="s">
        <v>571</v>
      </c>
      <c r="BN495" s="71">
        <v>0</v>
      </c>
      <c r="BO495" s="71">
        <v>0</v>
      </c>
      <c r="BP495" s="71">
        <v>25.223489001042999</v>
      </c>
      <c r="BQ495" s="71">
        <v>25.223489001042999</v>
      </c>
      <c r="BS495" s="70">
        <v>493</v>
      </c>
      <c r="BT495" s="70" t="s">
        <v>571</v>
      </c>
      <c r="BU495" s="71">
        <v>0</v>
      </c>
      <c r="BV495" s="71">
        <v>0</v>
      </c>
      <c r="BW495" s="71">
        <v>32.770654157609101</v>
      </c>
      <c r="BX495" s="71">
        <v>32.770654157609101</v>
      </c>
      <c r="BZ495" s="70">
        <v>493</v>
      </c>
      <c r="CA495" s="70" t="s">
        <v>571</v>
      </c>
      <c r="CB495" s="71">
        <v>0</v>
      </c>
      <c r="CC495" s="71">
        <v>0</v>
      </c>
      <c r="CD495" s="71">
        <v>50.413770456121597</v>
      </c>
      <c r="CE495" s="71">
        <v>50.413770456121597</v>
      </c>
      <c r="CG495" s="70">
        <v>493</v>
      </c>
      <c r="CH495" s="70" t="s">
        <v>571</v>
      </c>
      <c r="CI495" s="71">
        <v>0</v>
      </c>
      <c r="CJ495" s="71">
        <v>0</v>
      </c>
      <c r="CK495" s="71">
        <v>104.01716161065001</v>
      </c>
      <c r="CL495" s="71">
        <v>104.01716161065001</v>
      </c>
      <c r="CN495" s="70">
        <v>493</v>
      </c>
      <c r="CO495" s="70" t="s">
        <v>571</v>
      </c>
      <c r="CP495" s="71">
        <v>0</v>
      </c>
      <c r="CQ495" s="71">
        <v>0</v>
      </c>
      <c r="CR495" s="71">
        <v>10.448028352848899</v>
      </c>
      <c r="CS495" s="71">
        <v>10.448028352848899</v>
      </c>
      <c r="CU495" s="70">
        <v>493</v>
      </c>
      <c r="CV495" s="70" t="s">
        <v>571</v>
      </c>
      <c r="CW495" s="71">
        <v>0</v>
      </c>
      <c r="CX495" s="71">
        <v>0</v>
      </c>
      <c r="CY495" s="71">
        <v>17.347422625875701</v>
      </c>
      <c r="CZ495" s="71">
        <v>17.347422625875701</v>
      </c>
      <c r="DB495" s="70">
        <v>493</v>
      </c>
      <c r="DC495" s="70" t="s">
        <v>571</v>
      </c>
      <c r="DD495" s="71">
        <v>0</v>
      </c>
      <c r="DE495" s="71">
        <v>0</v>
      </c>
      <c r="DF495" s="71">
        <v>47.698223489746603</v>
      </c>
      <c r="DG495" s="71">
        <v>47.698223489746603</v>
      </c>
      <c r="DI495" s="70">
        <v>493</v>
      </c>
      <c r="DJ495" s="70" t="s">
        <v>571</v>
      </c>
      <c r="DK495" s="71">
        <v>0</v>
      </c>
      <c r="DL495" s="71">
        <v>0</v>
      </c>
      <c r="DM495" s="71">
        <v>63.2983424051328</v>
      </c>
      <c r="DN495" s="71">
        <v>63.2983424051328</v>
      </c>
      <c r="DP495" s="70">
        <v>493</v>
      </c>
      <c r="DQ495" s="70" t="s">
        <v>571</v>
      </c>
      <c r="DR495" s="71">
        <v>0</v>
      </c>
      <c r="DS495" s="71">
        <v>0</v>
      </c>
      <c r="DT495" s="71">
        <v>28.470356921653501</v>
      </c>
      <c r="DU495" s="71">
        <v>28.470356921653501</v>
      </c>
      <c r="DW495" s="70">
        <v>493</v>
      </c>
      <c r="DX495" s="70" t="s">
        <v>571</v>
      </c>
      <c r="DY495" s="71">
        <v>0</v>
      </c>
      <c r="DZ495" s="71">
        <v>0</v>
      </c>
      <c r="EA495" s="71">
        <v>49.687794046144397</v>
      </c>
      <c r="EB495" s="71">
        <v>49.687794046144397</v>
      </c>
    </row>
    <row r="496" spans="1:132" x14ac:dyDescent="0.35">
      <c r="A496" s="70">
        <v>494</v>
      </c>
      <c r="B496" s="70" t="s">
        <v>572</v>
      </c>
      <c r="C496" s="71">
        <v>0</v>
      </c>
      <c r="D496" s="71">
        <v>2.8234845228743501</v>
      </c>
      <c r="E496" s="71">
        <v>673.99848679204695</v>
      </c>
      <c r="F496" s="71">
        <v>676.82197131492103</v>
      </c>
      <c r="H496" s="70">
        <v>494</v>
      </c>
      <c r="I496" s="70" t="s">
        <v>572</v>
      </c>
      <c r="J496" s="75">
        <v>0</v>
      </c>
      <c r="K496" s="71">
        <v>31.374346311584599</v>
      </c>
      <c r="L496" s="71">
        <v>12071.819708795399</v>
      </c>
      <c r="M496" s="71">
        <v>12103.194055107</v>
      </c>
      <c r="O496" s="70">
        <v>494</v>
      </c>
      <c r="P496" s="70" t="s">
        <v>572</v>
      </c>
      <c r="Q496" s="75">
        <v>0</v>
      </c>
      <c r="R496" s="71">
        <v>1431.7608615724</v>
      </c>
      <c r="S496" s="71">
        <v>22362.401569370799</v>
      </c>
      <c r="T496" s="71">
        <v>23794.162430943201</v>
      </c>
      <c r="V496" s="70">
        <v>494</v>
      </c>
      <c r="W496" s="70" t="s">
        <v>572</v>
      </c>
      <c r="X496" s="71">
        <v>0</v>
      </c>
      <c r="Y496" s="71">
        <v>23.291741777055002</v>
      </c>
      <c r="Z496" s="71">
        <v>7721.8254158118798</v>
      </c>
      <c r="AA496" s="71">
        <v>7745.1171575889402</v>
      </c>
      <c r="AC496" s="70">
        <v>494</v>
      </c>
      <c r="AD496" s="70" t="s">
        <v>572</v>
      </c>
      <c r="AE496" s="71">
        <v>0</v>
      </c>
      <c r="AF496" s="71">
        <v>1124.37221454633</v>
      </c>
      <c r="AG496" s="71">
        <v>4073.54459312667</v>
      </c>
      <c r="AH496" s="71">
        <v>5197.9168076729902</v>
      </c>
      <c r="AJ496" s="70">
        <v>494</v>
      </c>
      <c r="AK496" s="70" t="s">
        <v>572</v>
      </c>
      <c r="AL496" s="71">
        <v>0</v>
      </c>
      <c r="AM496" s="71">
        <v>0.17486353264780899</v>
      </c>
      <c r="AN496" s="71">
        <v>73.594843099210095</v>
      </c>
      <c r="AO496" s="71">
        <v>73.7697066318579</v>
      </c>
      <c r="AQ496" s="70">
        <v>494</v>
      </c>
      <c r="AR496" s="70" t="s">
        <v>572</v>
      </c>
      <c r="AS496" s="71">
        <v>0</v>
      </c>
      <c r="AT496" s="71">
        <v>1.30940674117037</v>
      </c>
      <c r="AU496" s="71">
        <v>120.278568458885</v>
      </c>
      <c r="AV496" s="71">
        <v>121.587975200055</v>
      </c>
      <c r="AX496" s="70">
        <v>494</v>
      </c>
      <c r="AY496" s="70" t="s">
        <v>572</v>
      </c>
      <c r="AZ496" s="71">
        <v>0</v>
      </c>
      <c r="BA496" s="71">
        <v>0.17486353264780899</v>
      </c>
      <c r="BB496" s="71">
        <v>73.594843099210095</v>
      </c>
      <c r="BC496" s="71">
        <v>73.7697066318579</v>
      </c>
      <c r="BE496" s="70">
        <v>494</v>
      </c>
      <c r="BF496" s="70" t="s">
        <v>572</v>
      </c>
      <c r="BG496" s="71">
        <v>0</v>
      </c>
      <c r="BH496" s="71">
        <v>1.30940674117037</v>
      </c>
      <c r="BI496" s="71">
        <v>120.278568458885</v>
      </c>
      <c r="BJ496" s="71">
        <v>121.587975200055</v>
      </c>
      <c r="BL496" s="70">
        <v>494</v>
      </c>
      <c r="BM496" s="70" t="s">
        <v>572</v>
      </c>
      <c r="BN496" s="71">
        <v>0</v>
      </c>
      <c r="BO496" s="71">
        <v>0.356078135815799</v>
      </c>
      <c r="BP496" s="71">
        <v>149.86266226934401</v>
      </c>
      <c r="BQ496" s="71">
        <v>150.21874040515999</v>
      </c>
      <c r="BS496" s="70">
        <v>494</v>
      </c>
      <c r="BT496" s="70" t="s">
        <v>572</v>
      </c>
      <c r="BU496" s="71">
        <v>0</v>
      </c>
      <c r="BV496" s="71">
        <v>2.50492458558241</v>
      </c>
      <c r="BW496" s="71">
        <v>194.08616515387001</v>
      </c>
      <c r="BX496" s="71">
        <v>196.591089739452</v>
      </c>
      <c r="BZ496" s="70">
        <v>494</v>
      </c>
      <c r="CA496" s="70" t="s">
        <v>572</v>
      </c>
      <c r="CB496" s="71">
        <v>0</v>
      </c>
      <c r="CC496" s="71">
        <v>0.80931995401378398</v>
      </c>
      <c r="CD496" s="71">
        <v>300.84954441391102</v>
      </c>
      <c r="CE496" s="71">
        <v>301.65886436792499</v>
      </c>
      <c r="CG496" s="70">
        <v>494</v>
      </c>
      <c r="CH496" s="70" t="s">
        <v>572</v>
      </c>
      <c r="CI496" s="71">
        <v>0</v>
      </c>
      <c r="CJ496" s="71">
        <v>5.5834971459798899</v>
      </c>
      <c r="CK496" s="71">
        <v>612.481694339976</v>
      </c>
      <c r="CL496" s="71">
        <v>618.06519148595601</v>
      </c>
      <c r="CN496" s="70">
        <v>494</v>
      </c>
      <c r="CO496" s="70" t="s">
        <v>572</v>
      </c>
      <c r="CP496" s="71">
        <v>0</v>
      </c>
      <c r="CQ496" s="71">
        <v>0.14749404646911499</v>
      </c>
      <c r="CR496" s="71">
        <v>62.075843050847297</v>
      </c>
      <c r="CS496" s="71">
        <v>62.223337097316403</v>
      </c>
      <c r="CU496" s="70">
        <v>494</v>
      </c>
      <c r="CV496" s="70" t="s">
        <v>572</v>
      </c>
      <c r="CW496" s="71">
        <v>0</v>
      </c>
      <c r="CX496" s="71">
        <v>1.06621750420691</v>
      </c>
      <c r="CY496" s="71">
        <v>102.986797376064</v>
      </c>
      <c r="CZ496" s="71">
        <v>104.05301488027099</v>
      </c>
      <c r="DB496" s="70">
        <v>494</v>
      </c>
      <c r="DC496" s="70" t="s">
        <v>572</v>
      </c>
      <c r="DD496" s="71">
        <v>0</v>
      </c>
      <c r="DE496" s="71">
        <v>0.76212139171196702</v>
      </c>
      <c r="DF496" s="71">
        <v>286.448895101441</v>
      </c>
      <c r="DG496" s="71">
        <v>287.21101649315301</v>
      </c>
      <c r="DI496" s="70">
        <v>494</v>
      </c>
      <c r="DJ496" s="70" t="s">
        <v>572</v>
      </c>
      <c r="DK496" s="71">
        <v>0</v>
      </c>
      <c r="DL496" s="71">
        <v>3.8880693723115298</v>
      </c>
      <c r="DM496" s="71">
        <v>376.139788419002</v>
      </c>
      <c r="DN496" s="71">
        <v>380.02785779131301</v>
      </c>
      <c r="DP496" s="70">
        <v>494</v>
      </c>
      <c r="DQ496" s="70" t="s">
        <v>572</v>
      </c>
      <c r="DR496" s="71">
        <v>0</v>
      </c>
      <c r="DS496" s="71">
        <v>0.40191393102887502</v>
      </c>
      <c r="DT496" s="71">
        <v>169.15358076993201</v>
      </c>
      <c r="DU496" s="71">
        <v>169.55549470096099</v>
      </c>
      <c r="DW496" s="70">
        <v>494</v>
      </c>
      <c r="DX496" s="70" t="s">
        <v>572</v>
      </c>
      <c r="DY496" s="71">
        <v>0</v>
      </c>
      <c r="DZ496" s="71">
        <v>2.7428775331542701</v>
      </c>
      <c r="EA496" s="71">
        <v>294.523066791708</v>
      </c>
      <c r="EB496" s="71">
        <v>297.26594432486303</v>
      </c>
    </row>
    <row r="497" spans="1:132" x14ac:dyDescent="0.35">
      <c r="A497" s="70">
        <v>495</v>
      </c>
      <c r="B497" s="70" t="s">
        <v>573</v>
      </c>
      <c r="C497" s="71">
        <v>0</v>
      </c>
      <c r="D497" s="71">
        <v>0.44750970158345099</v>
      </c>
      <c r="E497" s="71">
        <v>1123.99000697619</v>
      </c>
      <c r="F497" s="71">
        <v>1124.43751667778</v>
      </c>
      <c r="H497" s="70">
        <v>495</v>
      </c>
      <c r="I497" s="70" t="s">
        <v>573</v>
      </c>
      <c r="J497" s="75">
        <v>0</v>
      </c>
      <c r="K497" s="71">
        <v>5.6109733478516404</v>
      </c>
      <c r="L497" s="71">
        <v>20298.7290318823</v>
      </c>
      <c r="M497" s="71">
        <v>20304.340005230199</v>
      </c>
      <c r="O497" s="70">
        <v>495</v>
      </c>
      <c r="P497" s="70" t="s">
        <v>573</v>
      </c>
      <c r="Q497" s="75">
        <v>0</v>
      </c>
      <c r="R497" s="71">
        <v>21.8863815039673</v>
      </c>
      <c r="S497" s="71">
        <v>38304.608918753896</v>
      </c>
      <c r="T497" s="71">
        <v>38326.495300257797</v>
      </c>
      <c r="V497" s="70">
        <v>495</v>
      </c>
      <c r="W497" s="70" t="s">
        <v>573</v>
      </c>
      <c r="X497" s="71">
        <v>0</v>
      </c>
      <c r="Y497" s="71">
        <v>4.2835690466254999</v>
      </c>
      <c r="Z497" s="71">
        <v>12904.469555974199</v>
      </c>
      <c r="AA497" s="71">
        <v>12908.753125020799</v>
      </c>
      <c r="AC497" s="70">
        <v>495</v>
      </c>
      <c r="AD497" s="70" t="s">
        <v>573</v>
      </c>
      <c r="AE497" s="71">
        <v>0</v>
      </c>
      <c r="AF497" s="71">
        <v>7.7609662445395298</v>
      </c>
      <c r="AG497" s="71">
        <v>7004.2227998397702</v>
      </c>
      <c r="AH497" s="71">
        <v>7011.9837660843104</v>
      </c>
      <c r="AJ497" s="70">
        <v>495</v>
      </c>
      <c r="AK497" s="70" t="s">
        <v>573</v>
      </c>
      <c r="AL497" s="71">
        <v>0</v>
      </c>
      <c r="AM497" s="71">
        <v>3.0488200169739299E-2</v>
      </c>
      <c r="AN497" s="71">
        <v>124.448122721026</v>
      </c>
      <c r="AO497" s="71">
        <v>124.478610921195</v>
      </c>
      <c r="AQ497" s="70">
        <v>495</v>
      </c>
      <c r="AR497" s="70" t="s">
        <v>573</v>
      </c>
      <c r="AS497" s="71">
        <v>0</v>
      </c>
      <c r="AT497" s="71">
        <v>0.24254041853484801</v>
      </c>
      <c r="AU497" s="71">
        <v>203.367771659532</v>
      </c>
      <c r="AV497" s="71">
        <v>203.61031207806701</v>
      </c>
      <c r="AX497" s="70">
        <v>495</v>
      </c>
      <c r="AY497" s="70" t="s">
        <v>573</v>
      </c>
      <c r="AZ497" s="71">
        <v>0</v>
      </c>
      <c r="BA497" s="71">
        <v>3.0488200169739299E-2</v>
      </c>
      <c r="BB497" s="71">
        <v>124.448122721026</v>
      </c>
      <c r="BC497" s="71">
        <v>124.478610921195</v>
      </c>
      <c r="BE497" s="70">
        <v>495</v>
      </c>
      <c r="BF497" s="70" t="s">
        <v>573</v>
      </c>
      <c r="BG497" s="71">
        <v>0</v>
      </c>
      <c r="BH497" s="71">
        <v>0.24254041853484801</v>
      </c>
      <c r="BI497" s="71">
        <v>203.367771659532</v>
      </c>
      <c r="BJ497" s="71">
        <v>203.61031207806701</v>
      </c>
      <c r="BL497" s="70">
        <v>495</v>
      </c>
      <c r="BM497" s="70" t="s">
        <v>573</v>
      </c>
      <c r="BN497" s="71">
        <v>0</v>
      </c>
      <c r="BO497" s="71">
        <v>6.2083736479721201E-2</v>
      </c>
      <c r="BP497" s="71">
        <v>253.41622048508799</v>
      </c>
      <c r="BQ497" s="71">
        <v>253.47830422156801</v>
      </c>
      <c r="BS497" s="70">
        <v>495</v>
      </c>
      <c r="BT497" s="70" t="s">
        <v>573</v>
      </c>
      <c r="BU497" s="71">
        <v>0</v>
      </c>
      <c r="BV497" s="71">
        <v>0.38559130437897299</v>
      </c>
      <c r="BW497" s="71">
        <v>330.07669396427002</v>
      </c>
      <c r="BX497" s="71">
        <v>330.462285268649</v>
      </c>
      <c r="BZ497" s="70">
        <v>495</v>
      </c>
      <c r="CA497" s="70" t="s">
        <v>573</v>
      </c>
      <c r="CB497" s="71">
        <v>0</v>
      </c>
      <c r="CC497" s="71">
        <v>0.14604911487421601</v>
      </c>
      <c r="CD497" s="71">
        <v>504.710119447534</v>
      </c>
      <c r="CE497" s="71">
        <v>504.85616856240802</v>
      </c>
      <c r="CG497" s="70">
        <v>495</v>
      </c>
      <c r="CH497" s="70" t="s">
        <v>573</v>
      </c>
      <c r="CI497" s="71">
        <v>0</v>
      </c>
      <c r="CJ497" s="71">
        <v>0.65776077889267803</v>
      </c>
      <c r="CK497" s="71">
        <v>1052.52157376373</v>
      </c>
      <c r="CL497" s="71">
        <v>1053.1793345426199</v>
      </c>
      <c r="CN497" s="70">
        <v>495</v>
      </c>
      <c r="CO497" s="70" t="s">
        <v>573</v>
      </c>
      <c r="CP497" s="71">
        <v>0</v>
      </c>
      <c r="CQ497" s="71">
        <v>2.57162139212424E-2</v>
      </c>
      <c r="CR497" s="71">
        <v>104.969612117916</v>
      </c>
      <c r="CS497" s="71">
        <v>104.995328331837</v>
      </c>
      <c r="CU497" s="70">
        <v>495</v>
      </c>
      <c r="CV497" s="70" t="s">
        <v>573</v>
      </c>
      <c r="CW497" s="71">
        <v>0</v>
      </c>
      <c r="CX497" s="71">
        <v>0.19749548665490199</v>
      </c>
      <c r="CY497" s="71">
        <v>174.39640189126601</v>
      </c>
      <c r="CZ497" s="71">
        <v>174.593897377921</v>
      </c>
      <c r="DB497" s="70">
        <v>495</v>
      </c>
      <c r="DC497" s="70" t="s">
        <v>573</v>
      </c>
      <c r="DD497" s="71">
        <v>0</v>
      </c>
      <c r="DE497" s="71">
        <v>0.139927866796943</v>
      </c>
      <c r="DF497" s="71">
        <v>475.08116568079703</v>
      </c>
      <c r="DG497" s="71">
        <v>475.22109354759402</v>
      </c>
      <c r="DI497" s="70">
        <v>495</v>
      </c>
      <c r="DJ497" s="70" t="s">
        <v>573</v>
      </c>
      <c r="DK497" s="71">
        <v>0</v>
      </c>
      <c r="DL497" s="71">
        <v>0.73951370341946498</v>
      </c>
      <c r="DM497" s="71">
        <v>635.86750867466503</v>
      </c>
      <c r="DN497" s="71">
        <v>636.60702237808403</v>
      </c>
      <c r="DP497" s="70">
        <v>495</v>
      </c>
      <c r="DQ497" s="70" t="s">
        <v>573</v>
      </c>
      <c r="DR497" s="71">
        <v>0</v>
      </c>
      <c r="DS497" s="71">
        <v>7.0075402198896894E-2</v>
      </c>
      <c r="DT497" s="71">
        <v>286.03696525284698</v>
      </c>
      <c r="DU497" s="71">
        <v>286.10704065504598</v>
      </c>
      <c r="DW497" s="70">
        <v>495</v>
      </c>
      <c r="DX497" s="70" t="s">
        <v>573</v>
      </c>
      <c r="DY497" s="71">
        <v>0</v>
      </c>
      <c r="DZ497" s="71">
        <v>0.459860204490255</v>
      </c>
      <c r="EA497" s="71">
        <v>500.14120266056199</v>
      </c>
      <c r="EB497" s="71">
        <v>500.60106286505197</v>
      </c>
    </row>
    <row r="498" spans="1:132" x14ac:dyDescent="0.35">
      <c r="A498" s="70">
        <v>496</v>
      </c>
      <c r="B498" s="70" t="s">
        <v>574</v>
      </c>
      <c r="C498" s="71">
        <v>0</v>
      </c>
      <c r="D498" s="71">
        <v>592.28391853077096</v>
      </c>
      <c r="E498" s="71">
        <v>5265.0390099124497</v>
      </c>
      <c r="F498" s="71">
        <v>5857.32292844322</v>
      </c>
      <c r="H498" s="70">
        <v>496</v>
      </c>
      <c r="I498" s="70" t="s">
        <v>574</v>
      </c>
      <c r="J498" s="75">
        <v>0</v>
      </c>
      <c r="K498" s="71">
        <v>8569.7698842511109</v>
      </c>
      <c r="L498" s="71">
        <v>94257.160161098102</v>
      </c>
      <c r="M498" s="71">
        <v>102826.930045349</v>
      </c>
      <c r="O498" s="70">
        <v>496</v>
      </c>
      <c r="P498" s="70" t="s">
        <v>574</v>
      </c>
      <c r="Q498" s="75">
        <v>0</v>
      </c>
      <c r="R498" s="71">
        <v>82606.322105908897</v>
      </c>
      <c r="S498" s="71">
        <v>174423.04760544299</v>
      </c>
      <c r="T498" s="71">
        <v>257029.36971135199</v>
      </c>
      <c r="V498" s="70">
        <v>496</v>
      </c>
      <c r="W498" s="70" t="s">
        <v>574</v>
      </c>
      <c r="X498" s="71">
        <v>0</v>
      </c>
      <c r="Y498" s="71">
        <v>6447.3447238230201</v>
      </c>
      <c r="Z498" s="71">
        <v>60313.0813329905</v>
      </c>
      <c r="AA498" s="71">
        <v>66760.426056813507</v>
      </c>
      <c r="AC498" s="70">
        <v>496</v>
      </c>
      <c r="AD498" s="70" t="s">
        <v>574</v>
      </c>
      <c r="AE498" s="71">
        <v>0</v>
      </c>
      <c r="AF498" s="71">
        <v>12426.2253733127</v>
      </c>
      <c r="AG498" s="71">
        <v>31766.023471050099</v>
      </c>
      <c r="AH498" s="71">
        <v>44192.248844362803</v>
      </c>
      <c r="AJ498" s="70">
        <v>496</v>
      </c>
      <c r="AK498" s="70" t="s">
        <v>574</v>
      </c>
      <c r="AL498" s="71">
        <v>0</v>
      </c>
      <c r="AM498" s="71">
        <v>50.978458261633897</v>
      </c>
      <c r="AN498" s="71">
        <v>574.44857613065903</v>
      </c>
      <c r="AO498" s="71">
        <v>625.42703439229297</v>
      </c>
      <c r="AQ498" s="70">
        <v>496</v>
      </c>
      <c r="AR498" s="70" t="s">
        <v>574</v>
      </c>
      <c r="AS498" s="71">
        <v>0</v>
      </c>
      <c r="AT498" s="71">
        <v>415.76949415140598</v>
      </c>
      <c r="AU498" s="71">
        <v>938.84670226873402</v>
      </c>
      <c r="AV498" s="71">
        <v>1354.6161964201401</v>
      </c>
      <c r="AX498" s="70">
        <v>496</v>
      </c>
      <c r="AY498" s="70" t="s">
        <v>574</v>
      </c>
      <c r="AZ498" s="71">
        <v>0</v>
      </c>
      <c r="BA498" s="71">
        <v>50.978458261633897</v>
      </c>
      <c r="BB498" s="71">
        <v>574.44857613065903</v>
      </c>
      <c r="BC498" s="71">
        <v>625.42703439229297</v>
      </c>
      <c r="BE498" s="70">
        <v>496</v>
      </c>
      <c r="BF498" s="70" t="s">
        <v>574</v>
      </c>
      <c r="BG498" s="71">
        <v>0</v>
      </c>
      <c r="BH498" s="71">
        <v>415.76949415140598</v>
      </c>
      <c r="BI498" s="71">
        <v>938.84670226873402</v>
      </c>
      <c r="BJ498" s="71">
        <v>1354.6161964201401</v>
      </c>
      <c r="BL498" s="70">
        <v>496</v>
      </c>
      <c r="BM498" s="70" t="s">
        <v>574</v>
      </c>
      <c r="BN498" s="71">
        <v>0</v>
      </c>
      <c r="BO498" s="71">
        <v>103.80846200291801</v>
      </c>
      <c r="BP498" s="71">
        <v>1169.7612132921099</v>
      </c>
      <c r="BQ498" s="71">
        <v>1273.56967529503</v>
      </c>
      <c r="BS498" s="70">
        <v>496</v>
      </c>
      <c r="BT498" s="70" t="s">
        <v>574</v>
      </c>
      <c r="BU498" s="71">
        <v>0</v>
      </c>
      <c r="BV498" s="71">
        <v>545.72360815080697</v>
      </c>
      <c r="BW498" s="71">
        <v>1514.4597396126401</v>
      </c>
      <c r="BX498" s="71">
        <v>2060.18334776345</v>
      </c>
      <c r="BZ498" s="70">
        <v>496</v>
      </c>
      <c r="CA498" s="70" t="s">
        <v>574</v>
      </c>
      <c r="CB498" s="71">
        <v>0</v>
      </c>
      <c r="CC498" s="71">
        <v>215.68914785189199</v>
      </c>
      <c r="CD498" s="71">
        <v>2349.3477423897798</v>
      </c>
      <c r="CE498" s="71">
        <v>2565.0368902416699</v>
      </c>
      <c r="CG498" s="70">
        <v>496</v>
      </c>
      <c r="CH498" s="70" t="s">
        <v>574</v>
      </c>
      <c r="CI498" s="71">
        <v>0</v>
      </c>
      <c r="CJ498" s="71">
        <v>1449.6782943497501</v>
      </c>
      <c r="CK498" s="71">
        <v>4776.3687718875799</v>
      </c>
      <c r="CL498" s="71">
        <v>6226.04706623734</v>
      </c>
      <c r="CN498" s="70">
        <v>496</v>
      </c>
      <c r="CO498" s="70" t="s">
        <v>574</v>
      </c>
      <c r="CP498" s="71">
        <v>0</v>
      </c>
      <c r="CQ498" s="71">
        <v>42.999354856391101</v>
      </c>
      <c r="CR498" s="71">
        <v>484.53639074409898</v>
      </c>
      <c r="CS498" s="71">
        <v>527.53574560049003</v>
      </c>
      <c r="CU498" s="70">
        <v>496</v>
      </c>
      <c r="CV498" s="70" t="s">
        <v>574</v>
      </c>
      <c r="CW498" s="71">
        <v>0</v>
      </c>
      <c r="CX498" s="71">
        <v>324.03632795112298</v>
      </c>
      <c r="CY498" s="71">
        <v>803.80466669469104</v>
      </c>
      <c r="CZ498" s="71">
        <v>1127.84099464581</v>
      </c>
      <c r="DB498" s="70">
        <v>496</v>
      </c>
      <c r="DC498" s="70" t="s">
        <v>574</v>
      </c>
      <c r="DD498" s="71">
        <v>0</v>
      </c>
      <c r="DE498" s="71">
        <v>177.037958690702</v>
      </c>
      <c r="DF498" s="71">
        <v>2238.3202279962202</v>
      </c>
      <c r="DG498" s="71">
        <v>2415.3581866869199</v>
      </c>
      <c r="DI498" s="70">
        <v>496</v>
      </c>
      <c r="DJ498" s="70" t="s">
        <v>574</v>
      </c>
      <c r="DK498" s="71">
        <v>0</v>
      </c>
      <c r="DL498" s="71">
        <v>1249.0646376536199</v>
      </c>
      <c r="DM498" s="71">
        <v>2936.0269426213599</v>
      </c>
      <c r="DN498" s="71">
        <v>4185.0915802749796</v>
      </c>
      <c r="DP498" s="70">
        <v>496</v>
      </c>
      <c r="DQ498" s="70" t="s">
        <v>574</v>
      </c>
      <c r="DR498" s="71">
        <v>0</v>
      </c>
      <c r="DS498" s="71">
        <v>117.171100500362</v>
      </c>
      <c r="DT498" s="71">
        <v>1320.3375335646699</v>
      </c>
      <c r="DU498" s="71">
        <v>1437.50863406503</v>
      </c>
      <c r="DW498" s="70">
        <v>496</v>
      </c>
      <c r="DX498" s="70" t="s">
        <v>574</v>
      </c>
      <c r="DY498" s="71">
        <v>0</v>
      </c>
      <c r="DZ498" s="71">
        <v>943.13578317018096</v>
      </c>
      <c r="EA498" s="71">
        <v>2298.3662905554102</v>
      </c>
      <c r="EB498" s="71">
        <v>3241.5020737256</v>
      </c>
    </row>
    <row r="499" spans="1:132" x14ac:dyDescent="0.35">
      <c r="A499" s="70">
        <v>497</v>
      </c>
      <c r="B499" s="70" t="s">
        <v>575</v>
      </c>
      <c r="C499" s="71">
        <v>0</v>
      </c>
      <c r="D499" s="71">
        <v>229.96523191691901</v>
      </c>
      <c r="E499" s="71">
        <v>1411.6188641573301</v>
      </c>
      <c r="F499" s="71">
        <v>1641.5840960742501</v>
      </c>
      <c r="H499" s="70">
        <v>497</v>
      </c>
      <c r="I499" s="70" t="s">
        <v>575</v>
      </c>
      <c r="J499" s="75">
        <v>0</v>
      </c>
      <c r="K499" s="71">
        <v>3593.2348378433799</v>
      </c>
      <c r="L499" s="71">
        <v>25271.381118928199</v>
      </c>
      <c r="M499" s="71">
        <v>28864.615956771599</v>
      </c>
      <c r="O499" s="70">
        <v>497</v>
      </c>
      <c r="P499" s="70" t="s">
        <v>575</v>
      </c>
      <c r="Q499" s="75">
        <v>1050276.7096301899</v>
      </c>
      <c r="R499" s="71">
        <v>18872.329884303199</v>
      </c>
      <c r="S499" s="71">
        <v>46764.435463823502</v>
      </c>
      <c r="T499" s="71">
        <v>1115913.4749783201</v>
      </c>
      <c r="V499" s="70">
        <v>497</v>
      </c>
      <c r="W499" s="70" t="s">
        <v>575</v>
      </c>
      <c r="X499" s="71">
        <v>0</v>
      </c>
      <c r="Y499" s="71">
        <v>2300.12464144057</v>
      </c>
      <c r="Z499" s="71">
        <v>16170.6345769277</v>
      </c>
      <c r="AA499" s="71">
        <v>18470.759218368301</v>
      </c>
      <c r="AC499" s="70">
        <v>497</v>
      </c>
      <c r="AD499" s="70" t="s">
        <v>575</v>
      </c>
      <c r="AE499" s="71">
        <v>0</v>
      </c>
      <c r="AF499" s="71">
        <v>2650.96124158465</v>
      </c>
      <c r="AG499" s="71">
        <v>8516.7538202675296</v>
      </c>
      <c r="AH499" s="71">
        <v>11167.715061852199</v>
      </c>
      <c r="AJ499" s="70">
        <v>497</v>
      </c>
      <c r="AK499" s="70" t="s">
        <v>575</v>
      </c>
      <c r="AL499" s="71">
        <v>0</v>
      </c>
      <c r="AM499" s="71">
        <v>22.009273945275002</v>
      </c>
      <c r="AN499" s="71">
        <v>154.01568004039399</v>
      </c>
      <c r="AO499" s="71">
        <v>176.02495398566899</v>
      </c>
      <c r="AQ499" s="70">
        <v>497</v>
      </c>
      <c r="AR499" s="70" t="s">
        <v>575</v>
      </c>
      <c r="AS499" s="71">
        <v>0</v>
      </c>
      <c r="AT499" s="71">
        <v>47.8025606534151</v>
      </c>
      <c r="AU499" s="71">
        <v>251.71464388349</v>
      </c>
      <c r="AV499" s="71">
        <v>299.51720453690501</v>
      </c>
      <c r="AX499" s="70">
        <v>497</v>
      </c>
      <c r="AY499" s="70" t="s">
        <v>575</v>
      </c>
      <c r="AZ499" s="71">
        <v>0</v>
      </c>
      <c r="BA499" s="71">
        <v>22.009273945275002</v>
      </c>
      <c r="BB499" s="71">
        <v>154.01568004039399</v>
      </c>
      <c r="BC499" s="71">
        <v>176.02495398566899</v>
      </c>
      <c r="BE499" s="70">
        <v>497</v>
      </c>
      <c r="BF499" s="70" t="s">
        <v>575</v>
      </c>
      <c r="BG499" s="71">
        <v>0</v>
      </c>
      <c r="BH499" s="71">
        <v>47.8025606534151</v>
      </c>
      <c r="BI499" s="71">
        <v>251.71464388349</v>
      </c>
      <c r="BJ499" s="71">
        <v>299.51720453690501</v>
      </c>
      <c r="BL499" s="70">
        <v>497</v>
      </c>
      <c r="BM499" s="70" t="s">
        <v>575</v>
      </c>
      <c r="BN499" s="71">
        <v>0</v>
      </c>
      <c r="BO499" s="71">
        <v>44.817928120423097</v>
      </c>
      <c r="BP499" s="71">
        <v>313.62523337351303</v>
      </c>
      <c r="BQ499" s="71">
        <v>358.44316149393597</v>
      </c>
      <c r="BS499" s="70">
        <v>497</v>
      </c>
      <c r="BT499" s="70" t="s">
        <v>575</v>
      </c>
      <c r="BU499" s="71">
        <v>0</v>
      </c>
      <c r="BV499" s="71">
        <v>75.669729751995703</v>
      </c>
      <c r="BW499" s="71">
        <v>406.04171150731003</v>
      </c>
      <c r="BX499" s="71">
        <v>481.71144125930601</v>
      </c>
      <c r="BZ499" s="70">
        <v>497</v>
      </c>
      <c r="CA499" s="70" t="s">
        <v>575</v>
      </c>
      <c r="CB499" s="71">
        <v>0</v>
      </c>
      <c r="CC499" s="71">
        <v>89.376483949218098</v>
      </c>
      <c r="CD499" s="71">
        <v>629.88646525610795</v>
      </c>
      <c r="CE499" s="71">
        <v>719.26294920532598</v>
      </c>
      <c r="CG499" s="70">
        <v>497</v>
      </c>
      <c r="CH499" s="70" t="s">
        <v>575</v>
      </c>
      <c r="CI499" s="71">
        <v>0</v>
      </c>
      <c r="CJ499" s="71">
        <v>249.47616547441999</v>
      </c>
      <c r="CK499" s="71">
        <v>1280.58726922092</v>
      </c>
      <c r="CL499" s="71">
        <v>1530.06343469534</v>
      </c>
      <c r="CN499" s="70">
        <v>497</v>
      </c>
      <c r="CO499" s="70" t="s">
        <v>575</v>
      </c>
      <c r="CP499" s="71">
        <v>0</v>
      </c>
      <c r="CQ499" s="71">
        <v>18.5644017645125</v>
      </c>
      <c r="CR499" s="71">
        <v>129.90928139718599</v>
      </c>
      <c r="CS499" s="71">
        <v>148.47368316169801</v>
      </c>
      <c r="CU499" s="70">
        <v>497</v>
      </c>
      <c r="CV499" s="70" t="s">
        <v>575</v>
      </c>
      <c r="CW499" s="71">
        <v>0</v>
      </c>
      <c r="CX499" s="71">
        <v>37.4929418116973</v>
      </c>
      <c r="CY499" s="71">
        <v>215.50834421547401</v>
      </c>
      <c r="CZ499" s="71">
        <v>253.00128602717101</v>
      </c>
      <c r="DB499" s="70">
        <v>497</v>
      </c>
      <c r="DC499" s="70" t="s">
        <v>575</v>
      </c>
      <c r="DD499" s="71">
        <v>0</v>
      </c>
      <c r="DE499" s="71">
        <v>62.863744507939998</v>
      </c>
      <c r="DF499" s="71">
        <v>600.12109281883397</v>
      </c>
      <c r="DG499" s="71">
        <v>662.98483732677403</v>
      </c>
      <c r="DI499" s="70">
        <v>497</v>
      </c>
      <c r="DJ499" s="70" t="s">
        <v>575</v>
      </c>
      <c r="DK499" s="71">
        <v>0</v>
      </c>
      <c r="DL499" s="71">
        <v>144.329119710193</v>
      </c>
      <c r="DM499" s="71">
        <v>787.17965318573795</v>
      </c>
      <c r="DN499" s="71">
        <v>931.508772895932</v>
      </c>
      <c r="DP499" s="70">
        <v>497</v>
      </c>
      <c r="DQ499" s="70" t="s">
        <v>575</v>
      </c>
      <c r="DR499" s="71">
        <v>0</v>
      </c>
      <c r="DS499" s="71">
        <v>50.587070251252499</v>
      </c>
      <c r="DT499" s="71">
        <v>353.99632197637601</v>
      </c>
      <c r="DU499" s="71">
        <v>404.583392227628</v>
      </c>
      <c r="DW499" s="70">
        <v>497</v>
      </c>
      <c r="DX499" s="70" t="s">
        <v>575</v>
      </c>
      <c r="DY499" s="71">
        <v>0</v>
      </c>
      <c r="DZ499" s="71">
        <v>217.82775854376499</v>
      </c>
      <c r="EA499" s="71">
        <v>616.215171047436</v>
      </c>
      <c r="EB499" s="71">
        <v>834.04292959120096</v>
      </c>
    </row>
    <row r="500" spans="1:132" x14ac:dyDescent="0.35">
      <c r="A500" s="70">
        <v>498</v>
      </c>
      <c r="B500" s="70" t="s">
        <v>576</v>
      </c>
      <c r="C500" s="71">
        <v>0</v>
      </c>
      <c r="D500" s="71">
        <v>3.5236024861431499E-3</v>
      </c>
      <c r="E500" s="71">
        <v>74.108366979868606</v>
      </c>
      <c r="F500" s="71">
        <v>74.111890582354803</v>
      </c>
      <c r="H500" s="70">
        <v>498</v>
      </c>
      <c r="I500" s="70" t="s">
        <v>576</v>
      </c>
      <c r="J500" s="75">
        <v>0</v>
      </c>
      <c r="K500" s="71">
        <v>4.20497005296381E-2</v>
      </c>
      <c r="L500" s="71">
        <v>1323.8520069255101</v>
      </c>
      <c r="M500" s="71">
        <v>1323.8940566260401</v>
      </c>
      <c r="O500" s="70">
        <v>498</v>
      </c>
      <c r="P500" s="70" t="s">
        <v>576</v>
      </c>
      <c r="Q500" s="75">
        <v>0</v>
      </c>
      <c r="R500" s="71">
        <v>0.124567989782731</v>
      </c>
      <c r="S500" s="71">
        <v>2437.7307653041798</v>
      </c>
      <c r="T500" s="71">
        <v>2437.85533329396</v>
      </c>
      <c r="V500" s="70">
        <v>498</v>
      </c>
      <c r="W500" s="70" t="s">
        <v>576</v>
      </c>
      <c r="X500" s="71">
        <v>0</v>
      </c>
      <c r="Y500" s="71">
        <v>4.6088061293387099E-2</v>
      </c>
      <c r="Z500" s="71">
        <v>848.47333446540995</v>
      </c>
      <c r="AA500" s="71">
        <v>848.51942252670301</v>
      </c>
      <c r="AC500" s="70">
        <v>498</v>
      </c>
      <c r="AD500" s="70" t="s">
        <v>576</v>
      </c>
      <c r="AE500" s="71">
        <v>0</v>
      </c>
      <c r="AF500" s="71">
        <v>6.8593563476626707E-2</v>
      </c>
      <c r="AG500" s="71">
        <v>443.50297401786298</v>
      </c>
      <c r="AH500" s="71">
        <v>443.57156758133999</v>
      </c>
      <c r="AJ500" s="70">
        <v>498</v>
      </c>
      <c r="AK500" s="70" t="s">
        <v>576</v>
      </c>
      <c r="AL500" s="71">
        <v>0</v>
      </c>
      <c r="AM500" s="71">
        <v>2.20040358812474E-4</v>
      </c>
      <c r="AN500" s="71">
        <v>8.0561958512305694</v>
      </c>
      <c r="AO500" s="71">
        <v>8.0564158915893795</v>
      </c>
      <c r="AQ500" s="70">
        <v>498</v>
      </c>
      <c r="AR500" s="70" t="s">
        <v>576</v>
      </c>
      <c r="AS500" s="71">
        <v>0</v>
      </c>
      <c r="AT500" s="71">
        <v>6.8633021235331897E-3</v>
      </c>
      <c r="AU500" s="71">
        <v>13.1669756631238</v>
      </c>
      <c r="AV500" s="71">
        <v>13.173838965247301</v>
      </c>
      <c r="AX500" s="70">
        <v>498</v>
      </c>
      <c r="AY500" s="70" t="s">
        <v>576</v>
      </c>
      <c r="AZ500" s="71">
        <v>0</v>
      </c>
      <c r="BA500" s="71">
        <v>2.20040358812474E-4</v>
      </c>
      <c r="BB500" s="71">
        <v>8.0561958512305694</v>
      </c>
      <c r="BC500" s="71">
        <v>8.0564158915893795</v>
      </c>
      <c r="BE500" s="70">
        <v>498</v>
      </c>
      <c r="BF500" s="70" t="s">
        <v>576</v>
      </c>
      <c r="BG500" s="71">
        <v>0</v>
      </c>
      <c r="BH500" s="71">
        <v>6.8633021235331897E-3</v>
      </c>
      <c r="BI500" s="71">
        <v>13.1669756631238</v>
      </c>
      <c r="BJ500" s="71">
        <v>13.173838965247301</v>
      </c>
      <c r="BL500" s="70">
        <v>498</v>
      </c>
      <c r="BM500" s="70" t="s">
        <v>576</v>
      </c>
      <c r="BN500" s="71">
        <v>0</v>
      </c>
      <c r="BO500" s="71">
        <v>4.48072617450733E-4</v>
      </c>
      <c r="BP500" s="71">
        <v>16.404993980367799</v>
      </c>
      <c r="BQ500" s="71">
        <v>16.4054420529853</v>
      </c>
      <c r="BS500" s="70">
        <v>498</v>
      </c>
      <c r="BT500" s="70" t="s">
        <v>576</v>
      </c>
      <c r="BU500" s="71">
        <v>0</v>
      </c>
      <c r="BV500" s="71">
        <v>8.4305090954598805E-3</v>
      </c>
      <c r="BW500" s="71">
        <v>21.206847333028399</v>
      </c>
      <c r="BX500" s="71">
        <v>21.2152778421239</v>
      </c>
      <c r="BZ500" s="70">
        <v>498</v>
      </c>
      <c r="CA500" s="70" t="s">
        <v>576</v>
      </c>
      <c r="CB500" s="71">
        <v>0</v>
      </c>
      <c r="CC500" s="71">
        <v>1.1086311521768201E-3</v>
      </c>
      <c r="CD500" s="71">
        <v>33.016891258945201</v>
      </c>
      <c r="CE500" s="71">
        <v>33.0179998900974</v>
      </c>
      <c r="CG500" s="70">
        <v>498</v>
      </c>
      <c r="CH500" s="70" t="s">
        <v>576</v>
      </c>
      <c r="CI500" s="71">
        <v>0</v>
      </c>
      <c r="CJ500" s="71">
        <v>1.0523518532014799E-2</v>
      </c>
      <c r="CK500" s="71">
        <v>66.695921700381703</v>
      </c>
      <c r="CL500" s="71">
        <v>66.7064452189137</v>
      </c>
      <c r="CN500" s="70">
        <v>498</v>
      </c>
      <c r="CO500" s="70" t="s">
        <v>576</v>
      </c>
      <c r="CP500" s="71">
        <v>0</v>
      </c>
      <c r="CQ500" s="71">
        <v>1.85599835576549E-4</v>
      </c>
      <c r="CR500" s="71">
        <v>6.7952471693392802</v>
      </c>
      <c r="CS500" s="71">
        <v>6.7954327691748597</v>
      </c>
      <c r="CU500" s="70">
        <v>498</v>
      </c>
      <c r="CV500" s="70" t="s">
        <v>576</v>
      </c>
      <c r="CW500" s="71">
        <v>0</v>
      </c>
      <c r="CX500" s="71">
        <v>5.4307240290523201E-3</v>
      </c>
      <c r="CY500" s="71">
        <v>11.268497927120899</v>
      </c>
      <c r="CZ500" s="71">
        <v>11.273928651149999</v>
      </c>
      <c r="DB500" s="70">
        <v>498</v>
      </c>
      <c r="DC500" s="70" t="s">
        <v>576</v>
      </c>
      <c r="DD500" s="71">
        <v>0</v>
      </c>
      <c r="DE500" s="71">
        <v>1.3236215645765E-3</v>
      </c>
      <c r="DF500" s="71">
        <v>31.550472332215399</v>
      </c>
      <c r="DG500" s="71">
        <v>31.551795953780001</v>
      </c>
      <c r="DI500" s="70">
        <v>498</v>
      </c>
      <c r="DJ500" s="70" t="s">
        <v>576</v>
      </c>
      <c r="DK500" s="71">
        <v>0</v>
      </c>
      <c r="DL500" s="71">
        <v>2.0773577205153802E-2</v>
      </c>
      <c r="DM500" s="71">
        <v>41.178610072411502</v>
      </c>
      <c r="DN500" s="71">
        <v>41.1993836496166</v>
      </c>
      <c r="DP500" s="70">
        <v>498</v>
      </c>
      <c r="DQ500" s="70" t="s">
        <v>576</v>
      </c>
      <c r="DR500" s="71">
        <v>0</v>
      </c>
      <c r="DS500" s="71">
        <v>5.0575030857603995E-4</v>
      </c>
      <c r="DT500" s="71">
        <v>18.5167101148987</v>
      </c>
      <c r="DU500" s="71">
        <v>18.517215865207302</v>
      </c>
      <c r="DW500" s="70">
        <v>498</v>
      </c>
      <c r="DX500" s="70" t="s">
        <v>576</v>
      </c>
      <c r="DY500" s="71">
        <v>0</v>
      </c>
      <c r="DZ500" s="71">
        <v>9.3792553075822994E-3</v>
      </c>
      <c r="EA500" s="71">
        <v>32.196634063216202</v>
      </c>
      <c r="EB500" s="71">
        <v>32.206013318523802</v>
      </c>
    </row>
    <row r="501" spans="1:132" x14ac:dyDescent="0.35">
      <c r="A501" s="70">
        <v>499</v>
      </c>
      <c r="B501" s="70" t="s">
        <v>577</v>
      </c>
      <c r="C501" s="71">
        <v>0</v>
      </c>
      <c r="D501" s="71">
        <v>129.94653811755501</v>
      </c>
      <c r="E501" s="71">
        <v>256.14109761728002</v>
      </c>
      <c r="F501" s="71">
        <v>386.08763573483498</v>
      </c>
      <c r="H501" s="70">
        <v>499</v>
      </c>
      <c r="I501" s="70" t="s">
        <v>577</v>
      </c>
      <c r="J501" s="75">
        <v>0</v>
      </c>
      <c r="K501" s="71">
        <v>2003.58398122936</v>
      </c>
      <c r="L501" s="71">
        <v>4619.0935651907703</v>
      </c>
      <c r="M501" s="71">
        <v>6622.6775464201401</v>
      </c>
      <c r="O501" s="70">
        <v>499</v>
      </c>
      <c r="P501" s="70" t="s">
        <v>577</v>
      </c>
      <c r="Q501" s="75">
        <v>994714.36921935994</v>
      </c>
      <c r="R501" s="71">
        <v>11032.6574231293</v>
      </c>
      <c r="S501" s="71">
        <v>8688.5550922731709</v>
      </c>
      <c r="T501" s="71">
        <v>1014435.58173476</v>
      </c>
      <c r="V501" s="70">
        <v>499</v>
      </c>
      <c r="W501" s="70" t="s">
        <v>577</v>
      </c>
      <c r="X501" s="71">
        <v>0</v>
      </c>
      <c r="Y501" s="71">
        <v>1657.41125332715</v>
      </c>
      <c r="Z501" s="71">
        <v>2939.6533112934299</v>
      </c>
      <c r="AA501" s="71">
        <v>4597.0645646205803</v>
      </c>
      <c r="AC501" s="70">
        <v>499</v>
      </c>
      <c r="AD501" s="70" t="s">
        <v>577</v>
      </c>
      <c r="AE501" s="71">
        <v>2486785.9230483999</v>
      </c>
      <c r="AF501" s="71">
        <v>4119.2087630924898</v>
      </c>
      <c r="AG501" s="71">
        <v>1587.71517354297</v>
      </c>
      <c r="AH501" s="71">
        <v>2492492.8469850402</v>
      </c>
      <c r="AJ501" s="70">
        <v>499</v>
      </c>
      <c r="AK501" s="70" t="s">
        <v>577</v>
      </c>
      <c r="AL501" s="71">
        <v>0</v>
      </c>
      <c r="AM501" s="71">
        <v>10.866846495318899</v>
      </c>
      <c r="AN501" s="71">
        <v>28.291157916611802</v>
      </c>
      <c r="AO501" s="71">
        <v>39.158004411930698</v>
      </c>
      <c r="AQ501" s="70">
        <v>499</v>
      </c>
      <c r="AR501" s="70" t="s">
        <v>577</v>
      </c>
      <c r="AS501" s="71">
        <v>0</v>
      </c>
      <c r="AT501" s="71">
        <v>153.70830644450601</v>
      </c>
      <c r="AU501" s="71">
        <v>46.233061939147397</v>
      </c>
      <c r="AV501" s="71">
        <v>199.94136838365301</v>
      </c>
      <c r="AX501" s="70">
        <v>499</v>
      </c>
      <c r="AY501" s="70" t="s">
        <v>577</v>
      </c>
      <c r="AZ501" s="71">
        <v>0</v>
      </c>
      <c r="BA501" s="71">
        <v>10.866846495318899</v>
      </c>
      <c r="BB501" s="71">
        <v>28.291157916611802</v>
      </c>
      <c r="BC501" s="71">
        <v>39.158004411930698</v>
      </c>
      <c r="BE501" s="70">
        <v>499</v>
      </c>
      <c r="BF501" s="70" t="s">
        <v>577</v>
      </c>
      <c r="BG501" s="71">
        <v>0</v>
      </c>
      <c r="BH501" s="71">
        <v>153.70830644450601</v>
      </c>
      <c r="BI501" s="71">
        <v>46.233061939147397</v>
      </c>
      <c r="BJ501" s="71">
        <v>199.94136838365301</v>
      </c>
      <c r="BL501" s="70">
        <v>499</v>
      </c>
      <c r="BM501" s="70" t="s">
        <v>577</v>
      </c>
      <c r="BN501" s="71">
        <v>0</v>
      </c>
      <c r="BO501" s="71">
        <v>22.128378534151</v>
      </c>
      <c r="BP501" s="71">
        <v>57.609855059414897</v>
      </c>
      <c r="BQ501" s="71">
        <v>79.738233593565894</v>
      </c>
      <c r="BS501" s="70">
        <v>499</v>
      </c>
      <c r="BT501" s="70" t="s">
        <v>577</v>
      </c>
      <c r="BU501" s="71">
        <v>0</v>
      </c>
      <c r="BV501" s="71">
        <v>221.349740307346</v>
      </c>
      <c r="BW501" s="71">
        <v>74.9631268777337</v>
      </c>
      <c r="BX501" s="71">
        <v>296.31286718507999</v>
      </c>
      <c r="BZ501" s="70">
        <v>499</v>
      </c>
      <c r="CA501" s="70" t="s">
        <v>577</v>
      </c>
      <c r="CB501" s="71">
        <v>0</v>
      </c>
      <c r="CC501" s="71">
        <v>52.185059310965997</v>
      </c>
      <c r="CD501" s="71">
        <v>114.896064910668</v>
      </c>
      <c r="CE501" s="71">
        <v>167.08112422163401</v>
      </c>
      <c r="CG501" s="70">
        <v>499</v>
      </c>
      <c r="CH501" s="70" t="s">
        <v>577</v>
      </c>
      <c r="CI501" s="71">
        <v>0</v>
      </c>
      <c r="CJ501" s="71">
        <v>429.27304915814301</v>
      </c>
      <c r="CK501" s="71">
        <v>238.608770039435</v>
      </c>
      <c r="CL501" s="71">
        <v>667.88181919757801</v>
      </c>
      <c r="CN501" s="70">
        <v>499</v>
      </c>
      <c r="CO501" s="70" t="s">
        <v>577</v>
      </c>
      <c r="CP501" s="71">
        <v>0</v>
      </c>
      <c r="CQ501" s="71">
        <v>9.1659772491356097</v>
      </c>
      <c r="CR501" s="71">
        <v>23.8630507872797</v>
      </c>
      <c r="CS501" s="71">
        <v>33.029028036415298</v>
      </c>
      <c r="CU501" s="70">
        <v>499</v>
      </c>
      <c r="CV501" s="70" t="s">
        <v>577</v>
      </c>
      <c r="CW501" s="71">
        <v>0</v>
      </c>
      <c r="CX501" s="71">
        <v>123.75421694096801</v>
      </c>
      <c r="CY501" s="71">
        <v>39.636302849686501</v>
      </c>
      <c r="CZ501" s="71">
        <v>163.39051979065499</v>
      </c>
      <c r="DB501" s="70">
        <v>499</v>
      </c>
      <c r="DC501" s="70" t="s">
        <v>577</v>
      </c>
      <c r="DD501" s="71">
        <v>0</v>
      </c>
      <c r="DE501" s="71">
        <v>52.1243896768691</v>
      </c>
      <c r="DF501" s="71">
        <v>108.36877893902501</v>
      </c>
      <c r="DG501" s="71">
        <v>160.49316861589401</v>
      </c>
      <c r="DI501" s="70">
        <v>499</v>
      </c>
      <c r="DJ501" s="70" t="s">
        <v>577</v>
      </c>
      <c r="DK501" s="71">
        <v>0</v>
      </c>
      <c r="DL501" s="71">
        <v>465.64710300223101</v>
      </c>
      <c r="DM501" s="71">
        <v>144.56076943357101</v>
      </c>
      <c r="DN501" s="71">
        <v>610.20787243580196</v>
      </c>
      <c r="DP501" s="70">
        <v>499</v>
      </c>
      <c r="DQ501" s="70" t="s">
        <v>577</v>
      </c>
      <c r="DR501" s="71">
        <v>0</v>
      </c>
      <c r="DS501" s="71">
        <v>24.976831513621502</v>
      </c>
      <c r="DT501" s="71">
        <v>65.025624951347694</v>
      </c>
      <c r="DU501" s="71">
        <v>90.0024564649691</v>
      </c>
      <c r="DW501" s="70">
        <v>499</v>
      </c>
      <c r="DX501" s="70" t="s">
        <v>577</v>
      </c>
      <c r="DY501" s="71">
        <v>0</v>
      </c>
      <c r="DZ501" s="71">
        <v>250.196782090179</v>
      </c>
      <c r="EA501" s="71">
        <v>113.615441359228</v>
      </c>
      <c r="EB501" s="71">
        <v>363.81222344940801</v>
      </c>
    </row>
    <row r="502" spans="1:132" x14ac:dyDescent="0.35">
      <c r="A502" s="70">
        <v>500</v>
      </c>
      <c r="B502" s="70" t="s">
        <v>578</v>
      </c>
      <c r="C502" s="71">
        <v>0</v>
      </c>
      <c r="D502" s="71">
        <v>2.4733600243407698</v>
      </c>
      <c r="E502" s="71">
        <v>6.0861958829684397</v>
      </c>
      <c r="F502" s="71">
        <v>8.5595559073092105</v>
      </c>
      <c r="H502" s="70">
        <v>500</v>
      </c>
      <c r="I502" s="70" t="s">
        <v>578</v>
      </c>
      <c r="J502" s="75">
        <v>0</v>
      </c>
      <c r="K502" s="71">
        <v>37.902537902036997</v>
      </c>
      <c r="L502" s="71">
        <v>109.536997098378</v>
      </c>
      <c r="M502" s="71">
        <v>147.43953500041499</v>
      </c>
      <c r="O502" s="70">
        <v>500</v>
      </c>
      <c r="P502" s="70" t="s">
        <v>578</v>
      </c>
      <c r="Q502" s="75">
        <v>0</v>
      </c>
      <c r="R502" s="71">
        <v>213.87825845423899</v>
      </c>
      <c r="S502" s="71">
        <v>205.13165174874601</v>
      </c>
      <c r="T502" s="71">
        <v>419.009910202985</v>
      </c>
      <c r="V502" s="70">
        <v>500</v>
      </c>
      <c r="W502" s="70" t="s">
        <v>578</v>
      </c>
      <c r="X502" s="71">
        <v>0</v>
      </c>
      <c r="Y502" s="71">
        <v>31.6026327885935</v>
      </c>
      <c r="Z502" s="71">
        <v>69.813981078433997</v>
      </c>
      <c r="AA502" s="71">
        <v>101.416613867027</v>
      </c>
      <c r="AC502" s="70">
        <v>500</v>
      </c>
      <c r="AD502" s="70" t="s">
        <v>578</v>
      </c>
      <c r="AE502" s="71">
        <v>0</v>
      </c>
      <c r="AF502" s="71">
        <v>78.586460341947102</v>
      </c>
      <c r="AG502" s="71">
        <v>37.4510840241376</v>
      </c>
      <c r="AH502" s="71">
        <v>116.037544366085</v>
      </c>
      <c r="AJ502" s="70">
        <v>500</v>
      </c>
      <c r="AK502" s="70" t="s">
        <v>578</v>
      </c>
      <c r="AL502" s="71">
        <v>0</v>
      </c>
      <c r="AM502" s="71">
        <v>0.20507115907453199</v>
      </c>
      <c r="AN502" s="71">
        <v>0.66999174384570404</v>
      </c>
      <c r="AO502" s="71">
        <v>0.87506290292023603</v>
      </c>
      <c r="AQ502" s="70">
        <v>500</v>
      </c>
      <c r="AR502" s="70" t="s">
        <v>578</v>
      </c>
      <c r="AS502" s="71">
        <v>0</v>
      </c>
      <c r="AT502" s="71">
        <v>2.9740422116335101</v>
      </c>
      <c r="AU502" s="71">
        <v>1.0949206567634799</v>
      </c>
      <c r="AV502" s="71">
        <v>4.0689628683969898</v>
      </c>
      <c r="AX502" s="70">
        <v>500</v>
      </c>
      <c r="AY502" s="70" t="s">
        <v>578</v>
      </c>
      <c r="AZ502" s="71">
        <v>0</v>
      </c>
      <c r="BA502" s="71">
        <v>0.20507115907453199</v>
      </c>
      <c r="BB502" s="71">
        <v>0.66999174384570404</v>
      </c>
      <c r="BC502" s="71">
        <v>0.87506290292023603</v>
      </c>
      <c r="BE502" s="70">
        <v>500</v>
      </c>
      <c r="BF502" s="70" t="s">
        <v>578</v>
      </c>
      <c r="BG502" s="71">
        <v>0</v>
      </c>
      <c r="BH502" s="71">
        <v>2.9740422116335101</v>
      </c>
      <c r="BI502" s="71">
        <v>1.0949206567634799</v>
      </c>
      <c r="BJ502" s="71">
        <v>4.0689628683969898</v>
      </c>
      <c r="BL502" s="70">
        <v>500</v>
      </c>
      <c r="BM502" s="70" t="s">
        <v>578</v>
      </c>
      <c r="BN502" s="71">
        <v>0</v>
      </c>
      <c r="BO502" s="71">
        <v>0.41759053432779603</v>
      </c>
      <c r="BP502" s="71">
        <v>1.3643176913339301</v>
      </c>
      <c r="BQ502" s="71">
        <v>1.78190822566173</v>
      </c>
      <c r="BS502" s="70">
        <v>500</v>
      </c>
      <c r="BT502" s="70" t="s">
        <v>578</v>
      </c>
      <c r="BU502" s="71">
        <v>0</v>
      </c>
      <c r="BV502" s="71">
        <v>4.2644613221018997</v>
      </c>
      <c r="BW502" s="71">
        <v>1.77285910688797</v>
      </c>
      <c r="BX502" s="71">
        <v>6.0373204289898803</v>
      </c>
      <c r="BZ502" s="70">
        <v>500</v>
      </c>
      <c r="CA502" s="70" t="s">
        <v>578</v>
      </c>
      <c r="CB502" s="71">
        <v>0</v>
      </c>
      <c r="CC502" s="71">
        <v>0.98804126787136803</v>
      </c>
      <c r="CD502" s="71">
        <v>2.7261507219862402</v>
      </c>
      <c r="CE502" s="71">
        <v>3.7141919898576101</v>
      </c>
      <c r="CG502" s="70">
        <v>500</v>
      </c>
      <c r="CH502" s="70" t="s">
        <v>578</v>
      </c>
      <c r="CI502" s="71">
        <v>0</v>
      </c>
      <c r="CJ502" s="71">
        <v>8.2040280498949691</v>
      </c>
      <c r="CK502" s="71">
        <v>5.6290807567783396</v>
      </c>
      <c r="CL502" s="71">
        <v>13.8331088066733</v>
      </c>
      <c r="CN502" s="70">
        <v>500</v>
      </c>
      <c r="CO502" s="70" t="s">
        <v>578</v>
      </c>
      <c r="CP502" s="71">
        <v>0</v>
      </c>
      <c r="CQ502" s="71">
        <v>0.17297360180257801</v>
      </c>
      <c r="CR502" s="71">
        <v>0.56512522596540204</v>
      </c>
      <c r="CS502" s="71">
        <v>0.73809882776797997</v>
      </c>
      <c r="CU502" s="70">
        <v>500</v>
      </c>
      <c r="CV502" s="70" t="s">
        <v>578</v>
      </c>
      <c r="CW502" s="71">
        <v>0</v>
      </c>
      <c r="CX502" s="71">
        <v>2.3938729381580801</v>
      </c>
      <c r="CY502" s="71">
        <v>0.93834996364586198</v>
      </c>
      <c r="CZ502" s="71">
        <v>3.3322229018039402</v>
      </c>
      <c r="DB502" s="70">
        <v>500</v>
      </c>
      <c r="DC502" s="70" t="s">
        <v>578</v>
      </c>
      <c r="DD502" s="71">
        <v>0</v>
      </c>
      <c r="DE502" s="71">
        <v>0.98807284083913205</v>
      </c>
      <c r="DF502" s="71">
        <v>2.57836606328063</v>
      </c>
      <c r="DG502" s="71">
        <v>3.5664389041197602</v>
      </c>
      <c r="DI502" s="70">
        <v>500</v>
      </c>
      <c r="DJ502" s="70" t="s">
        <v>578</v>
      </c>
      <c r="DK502" s="71">
        <v>0</v>
      </c>
      <c r="DL502" s="71">
        <v>9.0102045532072701</v>
      </c>
      <c r="DM502" s="71">
        <v>3.4237239758262699</v>
      </c>
      <c r="DN502" s="71">
        <v>12.4339285290335</v>
      </c>
      <c r="DP502" s="70">
        <v>500</v>
      </c>
      <c r="DQ502" s="70" t="s">
        <v>578</v>
      </c>
      <c r="DR502" s="71">
        <v>0</v>
      </c>
      <c r="DS502" s="71">
        <v>0.47134445036230799</v>
      </c>
      <c r="DT502" s="71">
        <v>1.5399380960023901</v>
      </c>
      <c r="DU502" s="71">
        <v>2.0112825463647002</v>
      </c>
      <c r="DW502" s="70">
        <v>500</v>
      </c>
      <c r="DX502" s="70" t="s">
        <v>578</v>
      </c>
      <c r="DY502" s="71">
        <v>0</v>
      </c>
      <c r="DZ502" s="71">
        <v>4.8698554042393001</v>
      </c>
      <c r="EA502" s="71">
        <v>2.68793203863344</v>
      </c>
      <c r="EB502" s="71">
        <v>7.5577874428727299</v>
      </c>
    </row>
    <row r="503" spans="1:132" x14ac:dyDescent="0.35">
      <c r="A503" s="70">
        <v>501</v>
      </c>
      <c r="B503" s="70" t="s">
        <v>579</v>
      </c>
      <c r="C503" s="71">
        <v>0</v>
      </c>
      <c r="D503" s="71">
        <v>10719.8181722478</v>
      </c>
      <c r="E503" s="71">
        <v>44055.783304409502</v>
      </c>
      <c r="F503" s="71">
        <v>54775.601476657299</v>
      </c>
      <c r="H503" s="70">
        <v>501</v>
      </c>
      <c r="I503" s="70" t="s">
        <v>579</v>
      </c>
      <c r="J503" s="75">
        <v>0</v>
      </c>
      <c r="K503" s="71">
        <v>135069.611378181</v>
      </c>
      <c r="L503" s="71">
        <v>792399.56642061402</v>
      </c>
      <c r="M503" s="71">
        <v>927469.17779879505</v>
      </c>
      <c r="O503" s="70">
        <v>501</v>
      </c>
      <c r="P503" s="70" t="s">
        <v>579</v>
      </c>
      <c r="Q503" s="75">
        <v>1551998.5019214</v>
      </c>
      <c r="R503" s="71">
        <v>1064761.4569907601</v>
      </c>
      <c r="S503" s="71">
        <v>1481852.04193772</v>
      </c>
      <c r="T503" s="71">
        <v>4098612.0008498798</v>
      </c>
      <c r="V503" s="70">
        <v>501</v>
      </c>
      <c r="W503" s="70" t="s">
        <v>579</v>
      </c>
      <c r="X503" s="71">
        <v>0</v>
      </c>
      <c r="Y503" s="71">
        <v>83895.724788207401</v>
      </c>
      <c r="Z503" s="71">
        <v>505277.03509232501</v>
      </c>
      <c r="AA503" s="71">
        <v>589172.75988053204</v>
      </c>
      <c r="AC503" s="70">
        <v>501</v>
      </c>
      <c r="AD503" s="70" t="s">
        <v>579</v>
      </c>
      <c r="AE503" s="71">
        <v>1357998.68918123</v>
      </c>
      <c r="AF503" s="71">
        <v>103733.58692967999</v>
      </c>
      <c r="AG503" s="71">
        <v>270464.85467344202</v>
      </c>
      <c r="AH503" s="71">
        <v>1732197.13078435</v>
      </c>
      <c r="AJ503" s="70">
        <v>501</v>
      </c>
      <c r="AK503" s="70" t="s">
        <v>579</v>
      </c>
      <c r="AL503" s="71">
        <v>0</v>
      </c>
      <c r="AM503" s="71">
        <v>830.58333361078905</v>
      </c>
      <c r="AN503" s="71">
        <v>4844.6987625882502</v>
      </c>
      <c r="AO503" s="71">
        <v>5675.2820961990401</v>
      </c>
      <c r="AQ503" s="70">
        <v>501</v>
      </c>
      <c r="AR503" s="70" t="s">
        <v>579</v>
      </c>
      <c r="AS503" s="71">
        <v>0</v>
      </c>
      <c r="AT503" s="71">
        <v>1503.8045240967399</v>
      </c>
      <c r="AU503" s="71">
        <v>7917.4181686716802</v>
      </c>
      <c r="AV503" s="71">
        <v>9421.2226927684205</v>
      </c>
      <c r="AX503" s="70">
        <v>501</v>
      </c>
      <c r="AY503" s="70" t="s">
        <v>579</v>
      </c>
      <c r="AZ503" s="71">
        <v>0</v>
      </c>
      <c r="BA503" s="71">
        <v>830.58333361078905</v>
      </c>
      <c r="BB503" s="71">
        <v>4844.6987625882502</v>
      </c>
      <c r="BC503" s="71">
        <v>5675.2820961990401</v>
      </c>
      <c r="BE503" s="70">
        <v>501</v>
      </c>
      <c r="BF503" s="70" t="s">
        <v>579</v>
      </c>
      <c r="BG503" s="71">
        <v>0</v>
      </c>
      <c r="BH503" s="71">
        <v>1503.8045240967399</v>
      </c>
      <c r="BI503" s="71">
        <v>7917.4181686716802</v>
      </c>
      <c r="BJ503" s="71">
        <v>9421.2226927684205</v>
      </c>
      <c r="BL503" s="70">
        <v>501</v>
      </c>
      <c r="BM503" s="70" t="s">
        <v>579</v>
      </c>
      <c r="BN503" s="71">
        <v>0</v>
      </c>
      <c r="BO503" s="71">
        <v>1691.33358221393</v>
      </c>
      <c r="BP503" s="71">
        <v>9865.3577326841805</v>
      </c>
      <c r="BQ503" s="71">
        <v>11556.6913148981</v>
      </c>
      <c r="BS503" s="70">
        <v>501</v>
      </c>
      <c r="BT503" s="70" t="s">
        <v>579</v>
      </c>
      <c r="BU503" s="71">
        <v>426799.58802838501</v>
      </c>
      <c r="BV503" s="71">
        <v>2967.28760459253</v>
      </c>
      <c r="BW503" s="71">
        <v>12813.948745923601</v>
      </c>
      <c r="BX503" s="71">
        <v>442580.82437890099</v>
      </c>
      <c r="BZ503" s="70">
        <v>501</v>
      </c>
      <c r="CA503" s="70" t="s">
        <v>579</v>
      </c>
      <c r="CB503" s="71">
        <v>0</v>
      </c>
      <c r="CC503" s="71">
        <v>3354.2198208729701</v>
      </c>
      <c r="CD503" s="71">
        <v>19724.666114745301</v>
      </c>
      <c r="CE503" s="71">
        <v>23078.885935618298</v>
      </c>
      <c r="CG503" s="70">
        <v>501</v>
      </c>
      <c r="CH503" s="70" t="s">
        <v>579</v>
      </c>
      <c r="CI503" s="71">
        <v>368599.64420633198</v>
      </c>
      <c r="CJ503" s="71">
        <v>15125.6721845176</v>
      </c>
      <c r="CK503" s="71">
        <v>40653.962975235198</v>
      </c>
      <c r="CL503" s="71">
        <v>424379.27936608501</v>
      </c>
      <c r="CN503" s="70">
        <v>501</v>
      </c>
      <c r="CO503" s="70" t="s">
        <v>579</v>
      </c>
      <c r="CP503" s="71">
        <v>0</v>
      </c>
      <c r="CQ503" s="71">
        <v>700.58116148665704</v>
      </c>
      <c r="CR503" s="71">
        <v>4086.4107775819198</v>
      </c>
      <c r="CS503" s="71">
        <v>4786.99193906858</v>
      </c>
      <c r="CU503" s="70">
        <v>501</v>
      </c>
      <c r="CV503" s="70" t="s">
        <v>579</v>
      </c>
      <c r="CW503" s="71">
        <v>0</v>
      </c>
      <c r="CX503" s="71">
        <v>1226.9776808771001</v>
      </c>
      <c r="CY503" s="71">
        <v>6784.4618166697101</v>
      </c>
      <c r="CZ503" s="71">
        <v>8011.4394975468103</v>
      </c>
      <c r="DB503" s="70">
        <v>501</v>
      </c>
      <c r="DC503" s="70" t="s">
        <v>579</v>
      </c>
      <c r="DD503" s="71">
        <v>0</v>
      </c>
      <c r="DE503" s="71">
        <v>2494.78433961161</v>
      </c>
      <c r="DF503" s="71">
        <v>18671.668245345099</v>
      </c>
      <c r="DG503" s="71">
        <v>21166.4525849567</v>
      </c>
      <c r="DI503" s="70">
        <v>501</v>
      </c>
      <c r="DJ503" s="70" t="s">
        <v>579</v>
      </c>
      <c r="DK503" s="71">
        <v>0</v>
      </c>
      <c r="DL503" s="71">
        <v>4631.94564356521</v>
      </c>
      <c r="DM503" s="71">
        <v>24757.426633175801</v>
      </c>
      <c r="DN503" s="71">
        <v>29389.372276741</v>
      </c>
      <c r="DP503" s="70">
        <v>501</v>
      </c>
      <c r="DQ503" s="70" t="s">
        <v>579</v>
      </c>
      <c r="DR503" s="71">
        <v>0</v>
      </c>
      <c r="DS503" s="71">
        <v>1909.04877422859</v>
      </c>
      <c r="DT503" s="71">
        <v>11135.265854683999</v>
      </c>
      <c r="DU503" s="71">
        <v>13044.3146289126</v>
      </c>
      <c r="DW503" s="70">
        <v>501</v>
      </c>
      <c r="DX503" s="70" t="s">
        <v>579</v>
      </c>
      <c r="DY503" s="71">
        <v>0</v>
      </c>
      <c r="DZ503" s="71">
        <v>11008.0345631502</v>
      </c>
      <c r="EA503" s="71">
        <v>19430.153705219302</v>
      </c>
      <c r="EB503" s="71">
        <v>30438.188268369398</v>
      </c>
    </row>
    <row r="504" spans="1:132" x14ac:dyDescent="0.35">
      <c r="A504" s="70">
        <v>502</v>
      </c>
      <c r="B504" s="70" t="s">
        <v>580</v>
      </c>
      <c r="C504" s="71">
        <v>0</v>
      </c>
      <c r="D504" s="71">
        <v>3302.0661004880699</v>
      </c>
      <c r="E504" s="71">
        <v>25258.243330812398</v>
      </c>
      <c r="F504" s="71">
        <v>28560.309431300499</v>
      </c>
      <c r="H504" s="70">
        <v>502</v>
      </c>
      <c r="I504" s="70" t="s">
        <v>580</v>
      </c>
      <c r="J504" s="75">
        <v>0</v>
      </c>
      <c r="K504" s="71">
        <v>30394.5368442486</v>
      </c>
      <c r="L504" s="71">
        <v>454278.92920175497</v>
      </c>
      <c r="M504" s="71">
        <v>484673.46604600397</v>
      </c>
      <c r="O504" s="70">
        <v>502</v>
      </c>
      <c r="P504" s="70" t="s">
        <v>580</v>
      </c>
      <c r="Q504" s="75">
        <v>649330.04006414395</v>
      </c>
      <c r="R504" s="71">
        <v>260694.720608048</v>
      </c>
      <c r="S504" s="71">
        <v>849443.18515358598</v>
      </c>
      <c r="T504" s="71">
        <v>1759467.94582578</v>
      </c>
      <c r="V504" s="70">
        <v>502</v>
      </c>
      <c r="W504" s="70" t="s">
        <v>580</v>
      </c>
      <c r="X504" s="71">
        <v>0</v>
      </c>
      <c r="Y504" s="71">
        <v>20125.599480577501</v>
      </c>
      <c r="Z504" s="71">
        <v>289683.79389164102</v>
      </c>
      <c r="AA504" s="71">
        <v>309809.39337221801</v>
      </c>
      <c r="AC504" s="70">
        <v>502</v>
      </c>
      <c r="AD504" s="70" t="s">
        <v>580</v>
      </c>
      <c r="AE504" s="71">
        <v>795429.29907857603</v>
      </c>
      <c r="AF504" s="71">
        <v>30477.309732742298</v>
      </c>
      <c r="AG504" s="71">
        <v>155035.184844637</v>
      </c>
      <c r="AH504" s="71">
        <v>980941.793655955</v>
      </c>
      <c r="AJ504" s="70">
        <v>502</v>
      </c>
      <c r="AK504" s="70" t="s">
        <v>580</v>
      </c>
      <c r="AL504" s="71">
        <v>0</v>
      </c>
      <c r="AM504" s="71">
        <v>186.608306671973</v>
      </c>
      <c r="AN504" s="71">
        <v>2777.3478298575201</v>
      </c>
      <c r="AO504" s="71">
        <v>2963.9561365294899</v>
      </c>
      <c r="AQ504" s="70">
        <v>502</v>
      </c>
      <c r="AR504" s="70" t="s">
        <v>580</v>
      </c>
      <c r="AS504" s="71">
        <v>0</v>
      </c>
      <c r="AT504" s="71">
        <v>527.32082933860295</v>
      </c>
      <c r="AU504" s="71">
        <v>4538.8660391608601</v>
      </c>
      <c r="AV504" s="71">
        <v>5066.1868684994597</v>
      </c>
      <c r="AX504" s="70">
        <v>502</v>
      </c>
      <c r="AY504" s="70" t="s">
        <v>580</v>
      </c>
      <c r="AZ504" s="71">
        <v>0</v>
      </c>
      <c r="BA504" s="71">
        <v>186.608306671973</v>
      </c>
      <c r="BB504" s="71">
        <v>2777.3478298575201</v>
      </c>
      <c r="BC504" s="71">
        <v>2963.9561365294899</v>
      </c>
      <c r="BE504" s="70">
        <v>502</v>
      </c>
      <c r="BF504" s="70" t="s">
        <v>580</v>
      </c>
      <c r="BG504" s="71">
        <v>0</v>
      </c>
      <c r="BH504" s="71">
        <v>527.32082933860295</v>
      </c>
      <c r="BI504" s="71">
        <v>4538.8660391608601</v>
      </c>
      <c r="BJ504" s="71">
        <v>5066.1868684994597</v>
      </c>
      <c r="BL504" s="70">
        <v>502</v>
      </c>
      <c r="BM504" s="70" t="s">
        <v>580</v>
      </c>
      <c r="BN504" s="71">
        <v>0</v>
      </c>
      <c r="BO504" s="71">
        <v>379.99425587111699</v>
      </c>
      <c r="BP504" s="71">
        <v>5655.5693619638896</v>
      </c>
      <c r="BQ504" s="71">
        <v>6035.5636178350096</v>
      </c>
      <c r="BS504" s="70">
        <v>502</v>
      </c>
      <c r="BT504" s="70" t="s">
        <v>580</v>
      </c>
      <c r="BU504" s="71">
        <v>0</v>
      </c>
      <c r="BV504" s="71">
        <v>890.05498995678897</v>
      </c>
      <c r="BW504" s="71">
        <v>7345.6697724605201</v>
      </c>
      <c r="BX504" s="71">
        <v>8235.7247624173106</v>
      </c>
      <c r="BZ504" s="70">
        <v>502</v>
      </c>
      <c r="CA504" s="70" t="s">
        <v>580</v>
      </c>
      <c r="CB504" s="71">
        <v>0</v>
      </c>
      <c r="CC504" s="71">
        <v>755.29161841122402</v>
      </c>
      <c r="CD504" s="71">
        <v>11308.2168435315</v>
      </c>
      <c r="CE504" s="71">
        <v>12063.5084619427</v>
      </c>
      <c r="CG504" s="70">
        <v>502</v>
      </c>
      <c r="CH504" s="70" t="s">
        <v>580</v>
      </c>
      <c r="CI504" s="71">
        <v>194799.012019243</v>
      </c>
      <c r="CJ504" s="71">
        <v>4777.6779457419498</v>
      </c>
      <c r="CK504" s="71">
        <v>23303.643993801801</v>
      </c>
      <c r="CL504" s="71">
        <v>222880.333958787</v>
      </c>
      <c r="CN504" s="70">
        <v>502</v>
      </c>
      <c r="CO504" s="70" t="s">
        <v>580</v>
      </c>
      <c r="CP504" s="71">
        <v>0</v>
      </c>
      <c r="CQ504" s="71">
        <v>157.400538803215</v>
      </c>
      <c r="CR504" s="71">
        <v>2342.6397927288599</v>
      </c>
      <c r="CS504" s="71">
        <v>2500.04033153208</v>
      </c>
      <c r="CU504" s="70">
        <v>502</v>
      </c>
      <c r="CV504" s="70" t="s">
        <v>580</v>
      </c>
      <c r="CW504" s="71">
        <v>0</v>
      </c>
      <c r="CX504" s="71">
        <v>430.40522902042602</v>
      </c>
      <c r="CY504" s="71">
        <v>3889.3332625466401</v>
      </c>
      <c r="CZ504" s="71">
        <v>4319.73849156707</v>
      </c>
      <c r="DB504" s="70">
        <v>502</v>
      </c>
      <c r="DC504" s="70" t="s">
        <v>580</v>
      </c>
      <c r="DD504" s="71">
        <v>0</v>
      </c>
      <c r="DE504" s="71">
        <v>505.46102675191503</v>
      </c>
      <c r="DF504" s="71">
        <v>10705.275087509301</v>
      </c>
      <c r="DG504" s="71">
        <v>11210.736114261201</v>
      </c>
      <c r="DI504" s="70">
        <v>502</v>
      </c>
      <c r="DJ504" s="70" t="s">
        <v>580</v>
      </c>
      <c r="DK504" s="71">
        <v>0</v>
      </c>
      <c r="DL504" s="71">
        <v>1625.6311350369201</v>
      </c>
      <c r="DM504" s="71">
        <v>14192.854410308801</v>
      </c>
      <c r="DN504" s="71">
        <v>15818.4855453458</v>
      </c>
      <c r="DP504" s="70">
        <v>502</v>
      </c>
      <c r="DQ504" s="70" t="s">
        <v>580</v>
      </c>
      <c r="DR504" s="71">
        <v>0</v>
      </c>
      <c r="DS504" s="71">
        <v>428.90862926938701</v>
      </c>
      <c r="DT504" s="71">
        <v>6383.5767654356596</v>
      </c>
      <c r="DU504" s="71">
        <v>6812.4853947050397</v>
      </c>
      <c r="DW504" s="70">
        <v>502</v>
      </c>
      <c r="DX504" s="70" t="s">
        <v>580</v>
      </c>
      <c r="DY504" s="71">
        <v>0</v>
      </c>
      <c r="DZ504" s="71">
        <v>2834.6902808842201</v>
      </c>
      <c r="EA504" s="71">
        <v>11138.548193447599</v>
      </c>
      <c r="EB504" s="71">
        <v>13973.2384743318</v>
      </c>
    </row>
    <row r="505" spans="1:132" x14ac:dyDescent="0.35">
      <c r="A505" s="70">
        <v>503</v>
      </c>
      <c r="B505" s="70" t="s">
        <v>581</v>
      </c>
      <c r="C505" s="71">
        <v>0</v>
      </c>
      <c r="D505" s="71">
        <v>1166.01725733544</v>
      </c>
      <c r="E505" s="71">
        <v>14785.329751277801</v>
      </c>
      <c r="F505" s="71">
        <v>15951.3470086132</v>
      </c>
      <c r="H505" s="70">
        <v>503</v>
      </c>
      <c r="I505" s="70" t="s">
        <v>581</v>
      </c>
      <c r="J505" s="75">
        <v>0</v>
      </c>
      <c r="K505" s="71">
        <v>15617.996728652201</v>
      </c>
      <c r="L505" s="71">
        <v>265911.16241120902</v>
      </c>
      <c r="M505" s="71">
        <v>281529.15913986199</v>
      </c>
      <c r="O505" s="70">
        <v>503</v>
      </c>
      <c r="P505" s="70" t="s">
        <v>581</v>
      </c>
      <c r="Q505" s="75">
        <v>0</v>
      </c>
      <c r="R505" s="71">
        <v>188900.499231455</v>
      </c>
      <c r="S505" s="71">
        <v>497184.09432427998</v>
      </c>
      <c r="T505" s="71">
        <v>686084.59355573403</v>
      </c>
      <c r="V505" s="70">
        <v>503</v>
      </c>
      <c r="W505" s="70" t="s">
        <v>581</v>
      </c>
      <c r="X505" s="71">
        <v>0</v>
      </c>
      <c r="Y505" s="71">
        <v>11214.640648926301</v>
      </c>
      <c r="Z505" s="71">
        <v>169569.807074968</v>
      </c>
      <c r="AA505" s="71">
        <v>180784.447723894</v>
      </c>
      <c r="AC505" s="70">
        <v>503</v>
      </c>
      <c r="AD505" s="70" t="s">
        <v>581</v>
      </c>
      <c r="AE505" s="71">
        <v>0</v>
      </c>
      <c r="AF505" s="71">
        <v>82834.195415087102</v>
      </c>
      <c r="AG505" s="71">
        <v>90741.668590912202</v>
      </c>
      <c r="AH505" s="71">
        <v>173575.864005999</v>
      </c>
      <c r="AJ505" s="70">
        <v>503</v>
      </c>
      <c r="AK505" s="70" t="s">
        <v>581</v>
      </c>
      <c r="AL505" s="71">
        <v>0</v>
      </c>
      <c r="AM505" s="71">
        <v>90.197739078777801</v>
      </c>
      <c r="AN505" s="71">
        <v>1625.67898372484</v>
      </c>
      <c r="AO505" s="71">
        <v>1715.8767228036199</v>
      </c>
      <c r="AQ505" s="70">
        <v>503</v>
      </c>
      <c r="AR505" s="70" t="s">
        <v>581</v>
      </c>
      <c r="AS505" s="71">
        <v>0</v>
      </c>
      <c r="AT505" s="71">
        <v>431.21873014335</v>
      </c>
      <c r="AU505" s="71">
        <v>2656.7584154122101</v>
      </c>
      <c r="AV505" s="71">
        <v>3087.9771455555601</v>
      </c>
      <c r="AX505" s="70">
        <v>503</v>
      </c>
      <c r="AY505" s="70" t="s">
        <v>581</v>
      </c>
      <c r="AZ505" s="71">
        <v>0</v>
      </c>
      <c r="BA505" s="71">
        <v>90.197739078777801</v>
      </c>
      <c r="BB505" s="71">
        <v>1625.67898372484</v>
      </c>
      <c r="BC505" s="71">
        <v>1715.8767228036199</v>
      </c>
      <c r="BE505" s="70">
        <v>503</v>
      </c>
      <c r="BF505" s="70" t="s">
        <v>581</v>
      </c>
      <c r="BG505" s="71">
        <v>0</v>
      </c>
      <c r="BH505" s="71">
        <v>431.21873014335</v>
      </c>
      <c r="BI505" s="71">
        <v>2656.7584154122101</v>
      </c>
      <c r="BJ505" s="71">
        <v>3087.9771455555601</v>
      </c>
      <c r="BL505" s="70">
        <v>503</v>
      </c>
      <c r="BM505" s="70" t="s">
        <v>581</v>
      </c>
      <c r="BN505" s="71">
        <v>0</v>
      </c>
      <c r="BO505" s="71">
        <v>183.67147397541399</v>
      </c>
      <c r="BP505" s="71">
        <v>3310.4028792873501</v>
      </c>
      <c r="BQ505" s="71">
        <v>3494.0743532627598</v>
      </c>
      <c r="BS505" s="70">
        <v>503</v>
      </c>
      <c r="BT505" s="70" t="s">
        <v>581</v>
      </c>
      <c r="BU505" s="71">
        <v>0</v>
      </c>
      <c r="BV505" s="71">
        <v>628.37750874141102</v>
      </c>
      <c r="BW505" s="71">
        <v>4299.5829121543102</v>
      </c>
      <c r="BX505" s="71">
        <v>4927.9604208957198</v>
      </c>
      <c r="BZ505" s="70">
        <v>503</v>
      </c>
      <c r="CA505" s="70" t="s">
        <v>581</v>
      </c>
      <c r="CB505" s="71">
        <v>0</v>
      </c>
      <c r="CC505" s="71">
        <v>397.60881146497201</v>
      </c>
      <c r="CD505" s="71">
        <v>6619.2987785625</v>
      </c>
      <c r="CE505" s="71">
        <v>7016.9075900274802</v>
      </c>
      <c r="CG505" s="70">
        <v>503</v>
      </c>
      <c r="CH505" s="70" t="s">
        <v>581</v>
      </c>
      <c r="CI505" s="71">
        <v>0</v>
      </c>
      <c r="CJ505" s="71">
        <v>1852.4217885195501</v>
      </c>
      <c r="CK505" s="71">
        <v>13639.589245851201</v>
      </c>
      <c r="CL505" s="71">
        <v>15492.0110343708</v>
      </c>
      <c r="CN505" s="70">
        <v>503</v>
      </c>
      <c r="CO505" s="70" t="s">
        <v>581</v>
      </c>
      <c r="CP505" s="71">
        <v>0</v>
      </c>
      <c r="CQ505" s="71">
        <v>76.080068369023905</v>
      </c>
      <c r="CR505" s="71">
        <v>1371.22914045383</v>
      </c>
      <c r="CS505" s="71">
        <v>1447.30920882285</v>
      </c>
      <c r="CU505" s="70">
        <v>503</v>
      </c>
      <c r="CV505" s="70" t="s">
        <v>581</v>
      </c>
      <c r="CW505" s="71">
        <v>0</v>
      </c>
      <c r="CX505" s="71">
        <v>344.44832245464897</v>
      </c>
      <c r="CY505" s="71">
        <v>2276.5505422091101</v>
      </c>
      <c r="CZ505" s="71">
        <v>2620.9988646637598</v>
      </c>
      <c r="DB505" s="70">
        <v>503</v>
      </c>
      <c r="DC505" s="70" t="s">
        <v>581</v>
      </c>
      <c r="DD505" s="71">
        <v>0</v>
      </c>
      <c r="DE505" s="71">
        <v>327.32333354102201</v>
      </c>
      <c r="DF505" s="71">
        <v>6266.6425279795103</v>
      </c>
      <c r="DG505" s="71">
        <v>6593.9658615205299</v>
      </c>
      <c r="DI505" s="70">
        <v>503</v>
      </c>
      <c r="DJ505" s="70" t="s">
        <v>581</v>
      </c>
      <c r="DK505" s="71">
        <v>0</v>
      </c>
      <c r="DL505" s="71">
        <v>1310.8752690015499</v>
      </c>
      <c r="DM505" s="71">
        <v>8307.5840456714795</v>
      </c>
      <c r="DN505" s="71">
        <v>9618.4593146730294</v>
      </c>
      <c r="DP505" s="70">
        <v>503</v>
      </c>
      <c r="DQ505" s="70" t="s">
        <v>581</v>
      </c>
      <c r="DR505" s="71">
        <v>0</v>
      </c>
      <c r="DS505" s="71">
        <v>207.31439731394801</v>
      </c>
      <c r="DT505" s="71">
        <v>3736.53111684442</v>
      </c>
      <c r="DU505" s="71">
        <v>3943.84551415837</v>
      </c>
      <c r="DW505" s="70">
        <v>503</v>
      </c>
      <c r="DX505" s="70" t="s">
        <v>581</v>
      </c>
      <c r="DY505" s="71">
        <v>0</v>
      </c>
      <c r="DZ505" s="71">
        <v>1770.51629809218</v>
      </c>
      <c r="EA505" s="71">
        <v>6519.6760710367798</v>
      </c>
      <c r="EB505" s="71">
        <v>8290.1923691289703</v>
      </c>
    </row>
    <row r="506" spans="1:132" x14ac:dyDescent="0.35">
      <c r="A506" s="70">
        <v>504</v>
      </c>
      <c r="B506" s="70" t="s">
        <v>582</v>
      </c>
      <c r="C506" s="71">
        <v>0</v>
      </c>
      <c r="D506" s="71">
        <v>21549.3420767223</v>
      </c>
      <c r="E506" s="71">
        <v>29842.134529627601</v>
      </c>
      <c r="F506" s="71">
        <v>51391.476606349803</v>
      </c>
      <c r="H506" s="70">
        <v>504</v>
      </c>
      <c r="I506" s="70" t="s">
        <v>582</v>
      </c>
      <c r="J506" s="75">
        <v>0</v>
      </c>
      <c r="K506" s="71">
        <v>91472.043946422098</v>
      </c>
      <c r="L506" s="71">
        <v>537848.19641733705</v>
      </c>
      <c r="M506" s="71">
        <v>629320.24036375899</v>
      </c>
      <c r="O506" s="70">
        <v>504</v>
      </c>
      <c r="P506" s="70" t="s">
        <v>582</v>
      </c>
      <c r="Q506" s="75">
        <v>0</v>
      </c>
      <c r="R506" s="71">
        <v>270013.94364075799</v>
      </c>
      <c r="S506" s="71">
        <v>1010417.43061771</v>
      </c>
      <c r="T506" s="71">
        <v>1280431.37425847</v>
      </c>
      <c r="V506" s="70">
        <v>504</v>
      </c>
      <c r="W506" s="70" t="s">
        <v>582</v>
      </c>
      <c r="X506" s="71">
        <v>0</v>
      </c>
      <c r="Y506" s="71">
        <v>61428.719712500897</v>
      </c>
      <c r="Z506" s="71">
        <v>342439.15122107801</v>
      </c>
      <c r="AA506" s="71">
        <v>403867.87093357899</v>
      </c>
      <c r="AC506" s="70">
        <v>504</v>
      </c>
      <c r="AD506" s="70" t="s">
        <v>582</v>
      </c>
      <c r="AE506" s="71">
        <v>0</v>
      </c>
      <c r="AF506" s="71">
        <v>50014.650851248502</v>
      </c>
      <c r="AG506" s="71">
        <v>184592.22955404699</v>
      </c>
      <c r="AH506" s="71">
        <v>234606.88040529599</v>
      </c>
      <c r="AJ506" s="70">
        <v>504</v>
      </c>
      <c r="AK506" s="70" t="s">
        <v>582</v>
      </c>
      <c r="AL506" s="71">
        <v>0</v>
      </c>
      <c r="AM506" s="71">
        <v>549.64868105666505</v>
      </c>
      <c r="AN506" s="71">
        <v>3292.95519131832</v>
      </c>
      <c r="AO506" s="71">
        <v>3842.6038723749898</v>
      </c>
      <c r="AQ506" s="70">
        <v>504</v>
      </c>
      <c r="AR506" s="70" t="s">
        <v>582</v>
      </c>
      <c r="AS506" s="71">
        <v>0</v>
      </c>
      <c r="AT506" s="71">
        <v>2147.5044056833399</v>
      </c>
      <c r="AU506" s="71">
        <v>5381.3471476467903</v>
      </c>
      <c r="AV506" s="71">
        <v>7528.8515533301297</v>
      </c>
      <c r="AX506" s="70">
        <v>504</v>
      </c>
      <c r="AY506" s="70" t="s">
        <v>582</v>
      </c>
      <c r="AZ506" s="71">
        <v>0</v>
      </c>
      <c r="BA506" s="71">
        <v>549.64868105666505</v>
      </c>
      <c r="BB506" s="71">
        <v>3292.95519131832</v>
      </c>
      <c r="BC506" s="71">
        <v>3842.6038723749898</v>
      </c>
      <c r="BE506" s="70">
        <v>504</v>
      </c>
      <c r="BF506" s="70" t="s">
        <v>582</v>
      </c>
      <c r="BG506" s="71">
        <v>0</v>
      </c>
      <c r="BH506" s="71">
        <v>2147.5044056833399</v>
      </c>
      <c r="BI506" s="71">
        <v>5381.3471476467903</v>
      </c>
      <c r="BJ506" s="71">
        <v>7528.8515533301297</v>
      </c>
      <c r="BL506" s="70">
        <v>504</v>
      </c>
      <c r="BM506" s="70" t="s">
        <v>582</v>
      </c>
      <c r="BN506" s="71">
        <v>0</v>
      </c>
      <c r="BO506" s="71">
        <v>1119.2606871237299</v>
      </c>
      <c r="BP506" s="71">
        <v>6705.51102390918</v>
      </c>
      <c r="BQ506" s="71">
        <v>7824.7717110329104</v>
      </c>
      <c r="BS506" s="70">
        <v>504</v>
      </c>
      <c r="BT506" s="70" t="s">
        <v>582</v>
      </c>
      <c r="BU506" s="71">
        <v>0</v>
      </c>
      <c r="BV506" s="71">
        <v>3552.32525103642</v>
      </c>
      <c r="BW506" s="71">
        <v>8721.9411638930105</v>
      </c>
      <c r="BX506" s="71">
        <v>12274.2664149294</v>
      </c>
      <c r="BZ506" s="70">
        <v>504</v>
      </c>
      <c r="CA506" s="70" t="s">
        <v>582</v>
      </c>
      <c r="CB506" s="71">
        <v>0</v>
      </c>
      <c r="CC506" s="71">
        <v>2293.00786101619</v>
      </c>
      <c r="CD506" s="71">
        <v>13380.6486228878</v>
      </c>
      <c r="CE506" s="71">
        <v>15673.656483904</v>
      </c>
      <c r="CG506" s="70">
        <v>504</v>
      </c>
      <c r="CH506" s="70" t="s">
        <v>582</v>
      </c>
      <c r="CI506" s="71">
        <v>0</v>
      </c>
      <c r="CJ506" s="71">
        <v>6667.9062168658602</v>
      </c>
      <c r="CK506" s="71">
        <v>27742.409004708301</v>
      </c>
      <c r="CL506" s="71">
        <v>34410.315221574099</v>
      </c>
      <c r="CN506" s="70">
        <v>504</v>
      </c>
      <c r="CO506" s="70" t="s">
        <v>582</v>
      </c>
      <c r="CP506" s="71">
        <v>0</v>
      </c>
      <c r="CQ506" s="71">
        <v>463.61815341304799</v>
      </c>
      <c r="CR506" s="71">
        <v>2777.5447439189202</v>
      </c>
      <c r="CS506" s="71">
        <v>3241.1628973319698</v>
      </c>
      <c r="CU506" s="70">
        <v>504</v>
      </c>
      <c r="CV506" s="70" t="s">
        <v>582</v>
      </c>
      <c r="CW506" s="71">
        <v>0</v>
      </c>
      <c r="CX506" s="71">
        <v>1767.8160792359699</v>
      </c>
      <c r="CY506" s="71">
        <v>4613.0283530296001</v>
      </c>
      <c r="CZ506" s="71">
        <v>6380.8444322655696</v>
      </c>
      <c r="DB506" s="70">
        <v>504</v>
      </c>
      <c r="DC506" s="70" t="s">
        <v>582</v>
      </c>
      <c r="DD506" s="71">
        <v>0</v>
      </c>
      <c r="DE506" s="71">
        <v>3884.1861077602998</v>
      </c>
      <c r="DF506" s="71">
        <v>12630.474692694501</v>
      </c>
      <c r="DG506" s="71">
        <v>16514.6608004548</v>
      </c>
      <c r="DI506" s="70">
        <v>504</v>
      </c>
      <c r="DJ506" s="70" t="s">
        <v>582</v>
      </c>
      <c r="DK506" s="71">
        <v>0</v>
      </c>
      <c r="DL506" s="71">
        <v>6614.7998995664502</v>
      </c>
      <c r="DM506" s="71">
        <v>16826.510043314101</v>
      </c>
      <c r="DN506" s="71">
        <v>23441.309942880602</v>
      </c>
      <c r="DP506" s="70">
        <v>504</v>
      </c>
      <c r="DQ506" s="70" t="s">
        <v>582</v>
      </c>
      <c r="DR506" s="71">
        <v>0</v>
      </c>
      <c r="DS506" s="71">
        <v>1263.33637862193</v>
      </c>
      <c r="DT506" s="71">
        <v>7568.6710979945001</v>
      </c>
      <c r="DU506" s="71">
        <v>8832.0074766164307</v>
      </c>
      <c r="DW506" s="70">
        <v>504</v>
      </c>
      <c r="DX506" s="70" t="s">
        <v>582</v>
      </c>
      <c r="DY506" s="71">
        <v>0</v>
      </c>
      <c r="DZ506" s="71">
        <v>5039.2595732237296</v>
      </c>
      <c r="EA506" s="71">
        <v>13220.474038682099</v>
      </c>
      <c r="EB506" s="71">
        <v>18259.7336119059</v>
      </c>
    </row>
    <row r="507" spans="1:132" x14ac:dyDescent="0.35">
      <c r="A507" s="70">
        <v>505</v>
      </c>
      <c r="B507" s="70" t="s">
        <v>583</v>
      </c>
      <c r="C507" s="71">
        <v>0</v>
      </c>
      <c r="D507" s="71">
        <v>724.54287299345503</v>
      </c>
      <c r="E507" s="71">
        <v>1802.1095736635</v>
      </c>
      <c r="F507" s="71">
        <v>2526.6524466569599</v>
      </c>
      <c r="H507" s="70">
        <v>505</v>
      </c>
      <c r="I507" s="70" t="s">
        <v>583</v>
      </c>
      <c r="J507" s="75">
        <v>0</v>
      </c>
      <c r="K507" s="71">
        <v>3253.8639556706798</v>
      </c>
      <c r="L507" s="71">
        <v>32480.7499059988</v>
      </c>
      <c r="M507" s="71">
        <v>35734.613861669503</v>
      </c>
      <c r="O507" s="70">
        <v>505</v>
      </c>
      <c r="P507" s="70" t="s">
        <v>583</v>
      </c>
      <c r="Q507" s="75">
        <v>0</v>
      </c>
      <c r="R507" s="71">
        <v>10220.705407624801</v>
      </c>
      <c r="S507" s="71">
        <v>61023.980045034099</v>
      </c>
      <c r="T507" s="71">
        <v>71244.685452658799</v>
      </c>
      <c r="V507" s="70">
        <v>505</v>
      </c>
      <c r="W507" s="70" t="s">
        <v>583</v>
      </c>
      <c r="X507" s="71">
        <v>0</v>
      </c>
      <c r="Y507" s="71">
        <v>2226.1218063512501</v>
      </c>
      <c r="Z507" s="71">
        <v>20679.429842971698</v>
      </c>
      <c r="AA507" s="71">
        <v>22905.551649322999</v>
      </c>
      <c r="AC507" s="70">
        <v>505</v>
      </c>
      <c r="AD507" s="70" t="s">
        <v>583</v>
      </c>
      <c r="AE507" s="71">
        <v>0</v>
      </c>
      <c r="AF507" s="71">
        <v>1900.1151819520201</v>
      </c>
      <c r="AG507" s="71">
        <v>11148.590060787001</v>
      </c>
      <c r="AH507" s="71">
        <v>13048.705242739001</v>
      </c>
      <c r="AJ507" s="70">
        <v>505</v>
      </c>
      <c r="AK507" s="70" t="s">
        <v>583</v>
      </c>
      <c r="AL507" s="71">
        <v>0</v>
      </c>
      <c r="AM507" s="71">
        <v>19.244462669133299</v>
      </c>
      <c r="AN507" s="71">
        <v>198.86682383794499</v>
      </c>
      <c r="AO507" s="71">
        <v>218.11128650707801</v>
      </c>
      <c r="AQ507" s="70">
        <v>505</v>
      </c>
      <c r="AR507" s="70" t="s">
        <v>583</v>
      </c>
      <c r="AS507" s="71">
        <v>0</v>
      </c>
      <c r="AT507" s="71">
        <v>86.311797739065995</v>
      </c>
      <c r="AU507" s="71">
        <v>324.98800335639601</v>
      </c>
      <c r="AV507" s="71">
        <v>411.29980109546199</v>
      </c>
      <c r="AX507" s="70">
        <v>505</v>
      </c>
      <c r="AY507" s="70" t="s">
        <v>583</v>
      </c>
      <c r="AZ507" s="71">
        <v>0</v>
      </c>
      <c r="BA507" s="71">
        <v>19.244462669133299</v>
      </c>
      <c r="BB507" s="71">
        <v>198.86682383794499</v>
      </c>
      <c r="BC507" s="71">
        <v>218.11128650707801</v>
      </c>
      <c r="BE507" s="70">
        <v>505</v>
      </c>
      <c r="BF507" s="70" t="s">
        <v>583</v>
      </c>
      <c r="BG507" s="71">
        <v>0</v>
      </c>
      <c r="BH507" s="71">
        <v>86.311797739065995</v>
      </c>
      <c r="BI507" s="71">
        <v>324.98800335639601</v>
      </c>
      <c r="BJ507" s="71">
        <v>411.29980109546199</v>
      </c>
      <c r="BL507" s="70">
        <v>505</v>
      </c>
      <c r="BM507" s="70" t="s">
        <v>583</v>
      </c>
      <c r="BN507" s="71">
        <v>0</v>
      </c>
      <c r="BO507" s="71">
        <v>39.187887195458501</v>
      </c>
      <c r="BP507" s="71">
        <v>404.95652144033102</v>
      </c>
      <c r="BQ507" s="71">
        <v>444.14440863579</v>
      </c>
      <c r="BS507" s="70">
        <v>505</v>
      </c>
      <c r="BT507" s="70" t="s">
        <v>583</v>
      </c>
      <c r="BU507" s="71">
        <v>0</v>
      </c>
      <c r="BV507" s="71">
        <v>137.25956245551501</v>
      </c>
      <c r="BW507" s="71">
        <v>526.74444936782197</v>
      </c>
      <c r="BX507" s="71">
        <v>664.00401182333599</v>
      </c>
      <c r="BZ507" s="70">
        <v>505</v>
      </c>
      <c r="CA507" s="70" t="s">
        <v>583</v>
      </c>
      <c r="CB507" s="71">
        <v>0</v>
      </c>
      <c r="CC507" s="71">
        <v>82.081709814228205</v>
      </c>
      <c r="CD507" s="71">
        <v>808.05199731613595</v>
      </c>
      <c r="CE507" s="71">
        <v>890.133707130365</v>
      </c>
      <c r="CG507" s="70">
        <v>505</v>
      </c>
      <c r="CH507" s="70" t="s">
        <v>583</v>
      </c>
      <c r="CI507" s="71">
        <v>0</v>
      </c>
      <c r="CJ507" s="71">
        <v>247.53524312262499</v>
      </c>
      <c r="CK507" s="71">
        <v>1675.52021525184</v>
      </c>
      <c r="CL507" s="71">
        <v>1923.0554583744699</v>
      </c>
      <c r="CN507" s="70">
        <v>505</v>
      </c>
      <c r="CO507" s="70" t="s">
        <v>583</v>
      </c>
      <c r="CP507" s="71">
        <v>0</v>
      </c>
      <c r="CQ507" s="71">
        <v>16.232336315149102</v>
      </c>
      <c r="CR507" s="71">
        <v>167.74036365487299</v>
      </c>
      <c r="CS507" s="71">
        <v>183.97269997002201</v>
      </c>
      <c r="CU507" s="70">
        <v>505</v>
      </c>
      <c r="CV507" s="70" t="s">
        <v>583</v>
      </c>
      <c r="CW507" s="71">
        <v>0</v>
      </c>
      <c r="CX507" s="71">
        <v>71.048581162915298</v>
      </c>
      <c r="CY507" s="71">
        <v>278.589791238168</v>
      </c>
      <c r="CZ507" s="71">
        <v>349.63837240108302</v>
      </c>
      <c r="DB507" s="70">
        <v>505</v>
      </c>
      <c r="DC507" s="70" t="s">
        <v>583</v>
      </c>
      <c r="DD507" s="71">
        <v>0</v>
      </c>
      <c r="DE507" s="71">
        <v>133.723306139421</v>
      </c>
      <c r="DF507" s="71">
        <v>762.71271147357504</v>
      </c>
      <c r="DG507" s="71">
        <v>896.43601761299703</v>
      </c>
      <c r="DI507" s="70">
        <v>505</v>
      </c>
      <c r="DJ507" s="70" t="s">
        <v>583</v>
      </c>
      <c r="DK507" s="71">
        <v>0</v>
      </c>
      <c r="DL507" s="71">
        <v>266.02785756942001</v>
      </c>
      <c r="DM507" s="71">
        <v>1016.1786154583</v>
      </c>
      <c r="DN507" s="71">
        <v>1282.20647302772</v>
      </c>
      <c r="DP507" s="70">
        <v>505</v>
      </c>
      <c r="DQ507" s="70" t="s">
        <v>583</v>
      </c>
      <c r="DR507" s="71">
        <v>0</v>
      </c>
      <c r="DS507" s="71">
        <v>44.232308044857</v>
      </c>
      <c r="DT507" s="71">
        <v>457.08413703911901</v>
      </c>
      <c r="DU507" s="71">
        <v>501.31644508397602</v>
      </c>
      <c r="DW507" s="70">
        <v>505</v>
      </c>
      <c r="DX507" s="70" t="s">
        <v>583</v>
      </c>
      <c r="DY507" s="71">
        <v>0</v>
      </c>
      <c r="DZ507" s="71">
        <v>198.44099455432601</v>
      </c>
      <c r="EA507" s="71">
        <v>798.41954246560999</v>
      </c>
      <c r="EB507" s="71">
        <v>996.86053701993603</v>
      </c>
    </row>
    <row r="508" spans="1:132" x14ac:dyDescent="0.35">
      <c r="A508" s="70">
        <v>506</v>
      </c>
      <c r="B508" s="70" t="s">
        <v>584</v>
      </c>
      <c r="C508" s="71">
        <v>0</v>
      </c>
      <c r="D508" s="71">
        <v>11715.414348726699</v>
      </c>
      <c r="E508" s="71">
        <v>2050.1620991121299</v>
      </c>
      <c r="F508" s="71">
        <v>13765.576447838799</v>
      </c>
      <c r="H508" s="70">
        <v>506</v>
      </c>
      <c r="I508" s="70" t="s">
        <v>584</v>
      </c>
      <c r="J508" s="75">
        <v>0</v>
      </c>
      <c r="K508" s="71">
        <v>51237.332203044003</v>
      </c>
      <c r="L508" s="71">
        <v>36917.429208236703</v>
      </c>
      <c r="M508" s="71">
        <v>88154.761411280706</v>
      </c>
      <c r="O508" s="70">
        <v>506</v>
      </c>
      <c r="P508" s="70" t="s">
        <v>584</v>
      </c>
      <c r="Q508" s="75">
        <v>0</v>
      </c>
      <c r="R508" s="71">
        <v>213049.42370253199</v>
      </c>
      <c r="S508" s="71">
        <v>69216.955034535393</v>
      </c>
      <c r="T508" s="71">
        <v>282266.37873706798</v>
      </c>
      <c r="V508" s="70">
        <v>506</v>
      </c>
      <c r="W508" s="70" t="s">
        <v>584</v>
      </c>
      <c r="X508" s="71">
        <v>0</v>
      </c>
      <c r="Y508" s="71">
        <v>35793.3624233183</v>
      </c>
      <c r="Z508" s="71">
        <v>23520.306316782899</v>
      </c>
      <c r="AA508" s="71">
        <v>59313.668740101202</v>
      </c>
      <c r="AC508" s="70">
        <v>506</v>
      </c>
      <c r="AD508" s="70" t="s">
        <v>584</v>
      </c>
      <c r="AE508" s="71">
        <v>0</v>
      </c>
      <c r="AF508" s="71">
        <v>39536.3425318765</v>
      </c>
      <c r="AG508" s="71">
        <v>12640.0496322949</v>
      </c>
      <c r="AH508" s="71">
        <v>52176.392164171397</v>
      </c>
      <c r="AJ508" s="70">
        <v>506</v>
      </c>
      <c r="AK508" s="70" t="s">
        <v>584</v>
      </c>
      <c r="AL508" s="71">
        <v>0</v>
      </c>
      <c r="AM508" s="71">
        <v>291.65319742442</v>
      </c>
      <c r="AN508" s="71">
        <v>225.889068448682</v>
      </c>
      <c r="AO508" s="71">
        <v>517.542265873102</v>
      </c>
      <c r="AQ508" s="70">
        <v>506</v>
      </c>
      <c r="AR508" s="70" t="s">
        <v>584</v>
      </c>
      <c r="AS508" s="71">
        <v>0</v>
      </c>
      <c r="AT508" s="71">
        <v>1490.2191575827001</v>
      </c>
      <c r="AU508" s="71">
        <v>369.15218362322503</v>
      </c>
      <c r="AV508" s="71">
        <v>1859.3713412059201</v>
      </c>
      <c r="AX508" s="70">
        <v>506</v>
      </c>
      <c r="AY508" s="70" t="s">
        <v>584</v>
      </c>
      <c r="AZ508" s="71">
        <v>0</v>
      </c>
      <c r="BA508" s="71">
        <v>291.65319742442</v>
      </c>
      <c r="BB508" s="71">
        <v>225.889068448682</v>
      </c>
      <c r="BC508" s="71">
        <v>517.542265873102</v>
      </c>
      <c r="BE508" s="70">
        <v>506</v>
      </c>
      <c r="BF508" s="70" t="s">
        <v>584</v>
      </c>
      <c r="BG508" s="71">
        <v>0</v>
      </c>
      <c r="BH508" s="71">
        <v>1490.2191575827001</v>
      </c>
      <c r="BI508" s="71">
        <v>369.15218362322503</v>
      </c>
      <c r="BJ508" s="71">
        <v>1859.3713412059201</v>
      </c>
      <c r="BL508" s="70">
        <v>506</v>
      </c>
      <c r="BM508" s="70" t="s">
        <v>584</v>
      </c>
      <c r="BN508" s="71">
        <v>0</v>
      </c>
      <c r="BO508" s="71">
        <v>593.89928403637305</v>
      </c>
      <c r="BP508" s="71">
        <v>459.98246276069301</v>
      </c>
      <c r="BQ508" s="71">
        <v>1053.88174679707</v>
      </c>
      <c r="BS508" s="70">
        <v>506</v>
      </c>
      <c r="BT508" s="70" t="s">
        <v>584</v>
      </c>
      <c r="BU508" s="71">
        <v>0</v>
      </c>
      <c r="BV508" s="71">
        <v>2627.1452727422502</v>
      </c>
      <c r="BW508" s="71">
        <v>597.93932507072805</v>
      </c>
      <c r="BX508" s="71">
        <v>3225.0845978129701</v>
      </c>
      <c r="BZ508" s="70">
        <v>506</v>
      </c>
      <c r="CA508" s="70" t="s">
        <v>584</v>
      </c>
      <c r="CB508" s="71">
        <v>0</v>
      </c>
      <c r="CC508" s="71">
        <v>1311.5298198688899</v>
      </c>
      <c r="CD508" s="71">
        <v>918.66410520369402</v>
      </c>
      <c r="CE508" s="71">
        <v>2230.19392507259</v>
      </c>
      <c r="CG508" s="70">
        <v>506</v>
      </c>
      <c r="CH508" s="70" t="s">
        <v>584</v>
      </c>
      <c r="CI508" s="71">
        <v>0</v>
      </c>
      <c r="CJ508" s="71">
        <v>4902.7352692734303</v>
      </c>
      <c r="CK508" s="71">
        <v>1899.7922133105401</v>
      </c>
      <c r="CL508" s="71">
        <v>6802.5274825839797</v>
      </c>
      <c r="CN508" s="70">
        <v>506</v>
      </c>
      <c r="CO508" s="70" t="s">
        <v>584</v>
      </c>
      <c r="CP508" s="71">
        <v>0</v>
      </c>
      <c r="CQ508" s="71">
        <v>246.003895737504</v>
      </c>
      <c r="CR508" s="71">
        <v>190.53311032975</v>
      </c>
      <c r="CS508" s="71">
        <v>436.53700606725499</v>
      </c>
      <c r="CU508" s="70">
        <v>506</v>
      </c>
      <c r="CV508" s="70" t="s">
        <v>584</v>
      </c>
      <c r="CW508" s="71">
        <v>0</v>
      </c>
      <c r="CX508" s="71">
        <v>1238.28329942241</v>
      </c>
      <c r="CY508" s="71">
        <v>316.395001078809</v>
      </c>
      <c r="CZ508" s="71">
        <v>1554.6783005012201</v>
      </c>
      <c r="DB508" s="70">
        <v>506</v>
      </c>
      <c r="DC508" s="70" t="s">
        <v>584</v>
      </c>
      <c r="DD508" s="71">
        <v>0</v>
      </c>
      <c r="DE508" s="71">
        <v>2412.9703372880899</v>
      </c>
      <c r="DF508" s="71">
        <v>868.230675610302</v>
      </c>
      <c r="DG508" s="71">
        <v>3281.2010128983902</v>
      </c>
      <c r="DI508" s="70">
        <v>506</v>
      </c>
      <c r="DJ508" s="70" t="s">
        <v>584</v>
      </c>
      <c r="DK508" s="71">
        <v>0</v>
      </c>
      <c r="DL508" s="71">
        <v>4580.6797750330697</v>
      </c>
      <c r="DM508" s="71">
        <v>1154.2946530322399</v>
      </c>
      <c r="DN508" s="71">
        <v>5734.9744280653103</v>
      </c>
      <c r="DP508" s="70">
        <v>506</v>
      </c>
      <c r="DQ508" s="70" t="s">
        <v>584</v>
      </c>
      <c r="DR508" s="71">
        <v>0</v>
      </c>
      <c r="DS508" s="71">
        <v>670.34836423029401</v>
      </c>
      <c r="DT508" s="71">
        <v>519.19323658818996</v>
      </c>
      <c r="DU508" s="71">
        <v>1189.54160081848</v>
      </c>
      <c r="DW508" s="70">
        <v>506</v>
      </c>
      <c r="DX508" s="70" t="s">
        <v>584</v>
      </c>
      <c r="DY508" s="71">
        <v>0</v>
      </c>
      <c r="DZ508" s="71">
        <v>3784.0625009815199</v>
      </c>
      <c r="EA508" s="71">
        <v>906.484108384504</v>
      </c>
      <c r="EB508" s="71">
        <v>4690.5466093660298</v>
      </c>
    </row>
    <row r="509" spans="1:132" x14ac:dyDescent="0.35">
      <c r="A509" s="70">
        <v>507</v>
      </c>
      <c r="B509" s="70" t="s">
        <v>523</v>
      </c>
      <c r="C509" s="71">
        <v>0</v>
      </c>
      <c r="D509" s="71">
        <v>33636.329068099098</v>
      </c>
      <c r="E509" s="71">
        <v>3087.6858263628601</v>
      </c>
      <c r="F509" s="71">
        <v>36724.014894462001</v>
      </c>
      <c r="H509" s="70">
        <v>507</v>
      </c>
      <c r="I509" s="70" t="s">
        <v>523</v>
      </c>
      <c r="J509" s="75">
        <v>0</v>
      </c>
      <c r="K509" s="71">
        <v>138600.17192444499</v>
      </c>
      <c r="L509" s="71">
        <v>55579.413417957301</v>
      </c>
      <c r="M509" s="71">
        <v>194179.58534240301</v>
      </c>
      <c r="O509" s="70">
        <v>507</v>
      </c>
      <c r="P509" s="70" t="s">
        <v>523</v>
      </c>
      <c r="Q509" s="75">
        <v>0</v>
      </c>
      <c r="R509" s="71">
        <v>419795.95442494098</v>
      </c>
      <c r="S509" s="71">
        <v>104119.713505066</v>
      </c>
      <c r="T509" s="71">
        <v>523915.66793000599</v>
      </c>
      <c r="V509" s="70">
        <v>507</v>
      </c>
      <c r="W509" s="70" t="s">
        <v>523</v>
      </c>
      <c r="X509" s="71">
        <v>0</v>
      </c>
      <c r="Y509" s="71">
        <v>93807.493174503194</v>
      </c>
      <c r="Z509" s="71">
        <v>35419.824731480498</v>
      </c>
      <c r="AA509" s="71">
        <v>129227.317905984</v>
      </c>
      <c r="AC509" s="70">
        <v>507</v>
      </c>
      <c r="AD509" s="70" t="s">
        <v>523</v>
      </c>
      <c r="AE509" s="71">
        <v>0</v>
      </c>
      <c r="AF509" s="71">
        <v>78172.370960372398</v>
      </c>
      <c r="AG509" s="71">
        <v>19010.560396155899</v>
      </c>
      <c r="AH509" s="71">
        <v>97182.931356528206</v>
      </c>
      <c r="AJ509" s="70">
        <v>507</v>
      </c>
      <c r="AK509" s="70" t="s">
        <v>523</v>
      </c>
      <c r="AL509" s="71">
        <v>0</v>
      </c>
      <c r="AM509" s="71">
        <v>829.87521461647498</v>
      </c>
      <c r="AN509" s="71">
        <v>339.99098510380298</v>
      </c>
      <c r="AO509" s="71">
        <v>1169.8661997202801</v>
      </c>
      <c r="AQ509" s="70">
        <v>507</v>
      </c>
      <c r="AR509" s="70" t="s">
        <v>523</v>
      </c>
      <c r="AS509" s="71">
        <v>0</v>
      </c>
      <c r="AT509" s="71">
        <v>3356.0783684172902</v>
      </c>
      <c r="AU509" s="71">
        <v>555.62241173089001</v>
      </c>
      <c r="AV509" s="71">
        <v>3911.70078014818</v>
      </c>
      <c r="AX509" s="70">
        <v>507</v>
      </c>
      <c r="AY509" s="70" t="s">
        <v>523</v>
      </c>
      <c r="AZ509" s="71">
        <v>0</v>
      </c>
      <c r="BA509" s="71">
        <v>829.87521461647498</v>
      </c>
      <c r="BB509" s="71">
        <v>339.99098510380298</v>
      </c>
      <c r="BC509" s="71">
        <v>1169.8661997202801</v>
      </c>
      <c r="BE509" s="70">
        <v>507</v>
      </c>
      <c r="BF509" s="70" t="s">
        <v>523</v>
      </c>
      <c r="BG509" s="71">
        <v>0</v>
      </c>
      <c r="BH509" s="71">
        <v>3356.0783684172902</v>
      </c>
      <c r="BI509" s="71">
        <v>555.62241173089001</v>
      </c>
      <c r="BJ509" s="71">
        <v>3911.70078014818</v>
      </c>
      <c r="BL509" s="70">
        <v>507</v>
      </c>
      <c r="BM509" s="70" t="s">
        <v>523</v>
      </c>
      <c r="BN509" s="71">
        <v>0</v>
      </c>
      <c r="BO509" s="71">
        <v>1689.89162523404</v>
      </c>
      <c r="BP509" s="71">
        <v>692.33049531128904</v>
      </c>
      <c r="BQ509" s="71">
        <v>2382.2221205453202</v>
      </c>
      <c r="BS509" s="70">
        <v>507</v>
      </c>
      <c r="BT509" s="70" t="s">
        <v>523</v>
      </c>
      <c r="BU509" s="71">
        <v>0</v>
      </c>
      <c r="BV509" s="71">
        <v>5541.3233668660996</v>
      </c>
      <c r="BW509" s="71">
        <v>899.74117088768401</v>
      </c>
      <c r="BX509" s="71">
        <v>6441.0645377537803</v>
      </c>
      <c r="BZ509" s="70">
        <v>507</v>
      </c>
      <c r="CA509" s="70" t="s">
        <v>523</v>
      </c>
      <c r="CB509" s="71">
        <v>0</v>
      </c>
      <c r="CC509" s="71">
        <v>3479.3603440415</v>
      </c>
      <c r="CD509" s="71">
        <v>1383.19872755345</v>
      </c>
      <c r="CE509" s="71">
        <v>4862.5590715949502</v>
      </c>
      <c r="CG509" s="70">
        <v>507</v>
      </c>
      <c r="CH509" s="70" t="s">
        <v>523</v>
      </c>
      <c r="CI509" s="71">
        <v>0</v>
      </c>
      <c r="CJ509" s="71">
        <v>10389.0210122799</v>
      </c>
      <c r="CK509" s="71">
        <v>2857.3500595706801</v>
      </c>
      <c r="CL509" s="71">
        <v>13246.371071850601</v>
      </c>
      <c r="CN509" s="70">
        <v>507</v>
      </c>
      <c r="CO509" s="70" t="s">
        <v>523</v>
      </c>
      <c r="CP509" s="71">
        <v>0</v>
      </c>
      <c r="CQ509" s="71">
        <v>699.98387665389896</v>
      </c>
      <c r="CR509" s="71">
        <v>286.77589544630899</v>
      </c>
      <c r="CS509" s="71">
        <v>986.75977210020903</v>
      </c>
      <c r="CU509" s="70">
        <v>507</v>
      </c>
      <c r="CV509" s="70" t="s">
        <v>523</v>
      </c>
      <c r="CW509" s="71">
        <v>0</v>
      </c>
      <c r="CX509" s="71">
        <v>2763.8093074170101</v>
      </c>
      <c r="CY509" s="71">
        <v>476.18320893552402</v>
      </c>
      <c r="CZ509" s="71">
        <v>3239.9925163525299</v>
      </c>
      <c r="DB509" s="70">
        <v>507</v>
      </c>
      <c r="DC509" s="70" t="s">
        <v>523</v>
      </c>
      <c r="DD509" s="71">
        <v>0</v>
      </c>
      <c r="DE509" s="71">
        <v>5978.7800242542598</v>
      </c>
      <c r="DF509" s="71">
        <v>1307.94030376402</v>
      </c>
      <c r="DG509" s="71">
        <v>7286.7203280182803</v>
      </c>
      <c r="DI509" s="70">
        <v>507</v>
      </c>
      <c r="DJ509" s="70" t="s">
        <v>523</v>
      </c>
      <c r="DK509" s="71">
        <v>0</v>
      </c>
      <c r="DL509" s="71">
        <v>10341.5777221182</v>
      </c>
      <c r="DM509" s="71">
        <v>1737.3785208402801</v>
      </c>
      <c r="DN509" s="71">
        <v>12078.9562429585</v>
      </c>
      <c r="DP509" s="70">
        <v>507</v>
      </c>
      <c r="DQ509" s="70" t="s">
        <v>523</v>
      </c>
      <c r="DR509" s="71">
        <v>0</v>
      </c>
      <c r="DS509" s="71">
        <v>1907.42120280571</v>
      </c>
      <c r="DT509" s="71">
        <v>781.45003288174996</v>
      </c>
      <c r="DU509" s="71">
        <v>2688.8712356874598</v>
      </c>
      <c r="DW509" s="70">
        <v>507</v>
      </c>
      <c r="DX509" s="70" t="s">
        <v>523</v>
      </c>
      <c r="DY509" s="71">
        <v>0</v>
      </c>
      <c r="DZ509" s="71">
        <v>7874.2757836112296</v>
      </c>
      <c r="EA509" s="71">
        <v>1364.1112971180901</v>
      </c>
      <c r="EB509" s="71">
        <v>9238.3870807293206</v>
      </c>
    </row>
    <row r="510" spans="1:132" x14ac:dyDescent="0.35">
      <c r="A510" s="70">
        <v>508</v>
      </c>
      <c r="B510" s="70" t="s">
        <v>585</v>
      </c>
      <c r="C510" s="71">
        <v>0</v>
      </c>
      <c r="D510" s="71">
        <v>3831.4439224283201</v>
      </c>
      <c r="E510" s="71">
        <v>1580.3061409986799</v>
      </c>
      <c r="F510" s="71">
        <v>5411.75006342699</v>
      </c>
      <c r="H510" s="70">
        <v>508</v>
      </c>
      <c r="I510" s="70" t="s">
        <v>585</v>
      </c>
      <c r="J510" s="75">
        <v>0</v>
      </c>
      <c r="K510" s="71">
        <v>16571.961044449501</v>
      </c>
      <c r="L510" s="71">
        <v>28409.141050082901</v>
      </c>
      <c r="M510" s="71">
        <v>44981.102094532398</v>
      </c>
      <c r="O510" s="70">
        <v>508</v>
      </c>
      <c r="P510" s="70" t="s">
        <v>585</v>
      </c>
      <c r="Q510" s="75">
        <v>0</v>
      </c>
      <c r="R510" s="71">
        <v>224909.020927317</v>
      </c>
      <c r="S510" s="71">
        <v>53066.0060448636</v>
      </c>
      <c r="T510" s="71">
        <v>277975.02697218099</v>
      </c>
      <c r="V510" s="70">
        <v>508</v>
      </c>
      <c r="W510" s="70" t="s">
        <v>585</v>
      </c>
      <c r="X510" s="71">
        <v>0</v>
      </c>
      <c r="Y510" s="71">
        <v>11268.640739905701</v>
      </c>
      <c r="Z510" s="71">
        <v>18122.186974031702</v>
      </c>
      <c r="AA510" s="71">
        <v>29390.827713937499</v>
      </c>
      <c r="AC510" s="70">
        <v>508</v>
      </c>
      <c r="AD510" s="70" t="s">
        <v>585</v>
      </c>
      <c r="AE510" s="71">
        <v>0</v>
      </c>
      <c r="AF510" s="71">
        <v>18543.323392693499</v>
      </c>
      <c r="AG510" s="71">
        <v>9683.2003729382395</v>
      </c>
      <c r="AH510" s="71">
        <v>28226.523765631799</v>
      </c>
      <c r="AJ510" s="70">
        <v>508</v>
      </c>
      <c r="AK510" s="70" t="s">
        <v>585</v>
      </c>
      <c r="AL510" s="71">
        <v>0</v>
      </c>
      <c r="AM510" s="71">
        <v>98.065403345778705</v>
      </c>
      <c r="AN510" s="71">
        <v>173.63124390282101</v>
      </c>
      <c r="AO510" s="71">
        <v>271.69664724860002</v>
      </c>
      <c r="AQ510" s="70">
        <v>508</v>
      </c>
      <c r="AR510" s="70" t="s">
        <v>585</v>
      </c>
      <c r="AS510" s="71">
        <v>0</v>
      </c>
      <c r="AT510" s="71">
        <v>449.923506489521</v>
      </c>
      <c r="AU510" s="71">
        <v>283.757678475126</v>
      </c>
      <c r="AV510" s="71">
        <v>733.68118496464695</v>
      </c>
      <c r="AX510" s="70">
        <v>508</v>
      </c>
      <c r="AY510" s="70" t="s">
        <v>585</v>
      </c>
      <c r="AZ510" s="71">
        <v>0</v>
      </c>
      <c r="BA510" s="71">
        <v>98.065403345778705</v>
      </c>
      <c r="BB510" s="71">
        <v>173.63124390282101</v>
      </c>
      <c r="BC510" s="71">
        <v>271.69664724860002</v>
      </c>
      <c r="BE510" s="70">
        <v>508</v>
      </c>
      <c r="BF510" s="70" t="s">
        <v>585</v>
      </c>
      <c r="BG510" s="71">
        <v>0</v>
      </c>
      <c r="BH510" s="71">
        <v>449.923506489521</v>
      </c>
      <c r="BI510" s="71">
        <v>283.757678475126</v>
      </c>
      <c r="BJ510" s="71">
        <v>733.68118496464695</v>
      </c>
      <c r="BL510" s="70">
        <v>508</v>
      </c>
      <c r="BM510" s="70" t="s">
        <v>585</v>
      </c>
      <c r="BN510" s="71">
        <v>0</v>
      </c>
      <c r="BO510" s="71">
        <v>199.69255729105799</v>
      </c>
      <c r="BP510" s="71">
        <v>353.56880140823</v>
      </c>
      <c r="BQ510" s="71">
        <v>553.26135869928805</v>
      </c>
      <c r="BS510" s="70">
        <v>508</v>
      </c>
      <c r="BT510" s="70" t="s">
        <v>585</v>
      </c>
      <c r="BU510" s="71">
        <v>0</v>
      </c>
      <c r="BV510" s="71">
        <v>736.38453124788305</v>
      </c>
      <c r="BW510" s="71">
        <v>459.080784519237</v>
      </c>
      <c r="BX510" s="71">
        <v>1195.46531576712</v>
      </c>
      <c r="BZ510" s="70">
        <v>508</v>
      </c>
      <c r="CA510" s="70" t="s">
        <v>585</v>
      </c>
      <c r="CB510" s="71">
        <v>0</v>
      </c>
      <c r="CC510" s="71">
        <v>417.954103747624</v>
      </c>
      <c r="CD510" s="71">
        <v>707.27161338900601</v>
      </c>
      <c r="CE510" s="71">
        <v>1125.22571713663</v>
      </c>
      <c r="CG510" s="70">
        <v>508</v>
      </c>
      <c r="CH510" s="70" t="s">
        <v>585</v>
      </c>
      <c r="CI510" s="71">
        <v>0</v>
      </c>
      <c r="CJ510" s="71">
        <v>1441.25697625311</v>
      </c>
      <c r="CK510" s="71">
        <v>1455.5481407105001</v>
      </c>
      <c r="CL510" s="71">
        <v>2896.8051169636101</v>
      </c>
      <c r="CN510" s="70">
        <v>508</v>
      </c>
      <c r="CO510" s="70" t="s">
        <v>585</v>
      </c>
      <c r="CP510" s="71">
        <v>0</v>
      </c>
      <c r="CQ510" s="71">
        <v>82.716292751712302</v>
      </c>
      <c r="CR510" s="71">
        <v>146.454634473575</v>
      </c>
      <c r="CS510" s="71">
        <v>229.17092722528699</v>
      </c>
      <c r="CU510" s="70">
        <v>508</v>
      </c>
      <c r="CV510" s="70" t="s">
        <v>585</v>
      </c>
      <c r="CW510" s="71">
        <v>0</v>
      </c>
      <c r="CX510" s="71">
        <v>370.34505773288402</v>
      </c>
      <c r="CY510" s="71">
        <v>243.12972724211701</v>
      </c>
      <c r="CZ510" s="71">
        <v>613.47478497500094</v>
      </c>
      <c r="DB510" s="70">
        <v>508</v>
      </c>
      <c r="DC510" s="70" t="s">
        <v>585</v>
      </c>
      <c r="DD510" s="71">
        <v>0</v>
      </c>
      <c r="DE510" s="71">
        <v>681.68008365258402</v>
      </c>
      <c r="DF510" s="71">
        <v>669.99295339782395</v>
      </c>
      <c r="DG510" s="71">
        <v>1351.6730370504099</v>
      </c>
      <c r="DI510" s="70">
        <v>508</v>
      </c>
      <c r="DJ510" s="70" t="s">
        <v>585</v>
      </c>
      <c r="DK510" s="71">
        <v>0</v>
      </c>
      <c r="DL510" s="71">
        <v>1385.9619183105301</v>
      </c>
      <c r="DM510" s="71">
        <v>887.30784628295498</v>
      </c>
      <c r="DN510" s="71">
        <v>2273.26976459349</v>
      </c>
      <c r="DP510" s="70">
        <v>508</v>
      </c>
      <c r="DQ510" s="70" t="s">
        <v>585</v>
      </c>
      <c r="DR510" s="71">
        <v>0</v>
      </c>
      <c r="DS510" s="71">
        <v>225.39777825498501</v>
      </c>
      <c r="DT510" s="71">
        <v>399.08158510653698</v>
      </c>
      <c r="DU510" s="71">
        <v>624.47936336152202</v>
      </c>
      <c r="DW510" s="70">
        <v>508</v>
      </c>
      <c r="DX510" s="70" t="s">
        <v>585</v>
      </c>
      <c r="DY510" s="71">
        <v>0</v>
      </c>
      <c r="DZ510" s="71">
        <v>2774.76773353</v>
      </c>
      <c r="EA510" s="71">
        <v>696.18203091979296</v>
      </c>
      <c r="EB510" s="71">
        <v>3470.9497644497901</v>
      </c>
    </row>
    <row r="511" spans="1:132" x14ac:dyDescent="0.35">
      <c r="A511" s="70">
        <v>509</v>
      </c>
      <c r="B511" s="70" t="s">
        <v>586</v>
      </c>
      <c r="C511" s="71">
        <v>0</v>
      </c>
      <c r="D511" s="71">
        <v>0</v>
      </c>
      <c r="E511" s="71">
        <v>12154.2849687855</v>
      </c>
      <c r="F511" s="71">
        <v>12154.2849687855</v>
      </c>
      <c r="H511" s="70">
        <v>509</v>
      </c>
      <c r="I511" s="70" t="s">
        <v>586</v>
      </c>
      <c r="J511" s="75">
        <v>0</v>
      </c>
      <c r="K511" s="71">
        <v>0</v>
      </c>
      <c r="L511" s="71">
        <v>218697.41622373101</v>
      </c>
      <c r="M511" s="71">
        <v>218697.41622373101</v>
      </c>
      <c r="O511" s="70">
        <v>509</v>
      </c>
      <c r="P511" s="70" t="s">
        <v>586</v>
      </c>
      <c r="Q511" s="75">
        <v>0</v>
      </c>
      <c r="R511" s="71">
        <v>0</v>
      </c>
      <c r="S511" s="71">
        <v>409346.19472641201</v>
      </c>
      <c r="T511" s="71">
        <v>409346.19472641201</v>
      </c>
      <c r="V511" s="70">
        <v>509</v>
      </c>
      <c r="W511" s="70" t="s">
        <v>586</v>
      </c>
      <c r="X511" s="71">
        <v>0</v>
      </c>
      <c r="Y511" s="71">
        <v>0</v>
      </c>
      <c r="Z511" s="71">
        <v>139412.008063507</v>
      </c>
      <c r="AA511" s="71">
        <v>139412.008063507</v>
      </c>
      <c r="AC511" s="70">
        <v>509</v>
      </c>
      <c r="AD511" s="70" t="s">
        <v>586</v>
      </c>
      <c r="AE511" s="71">
        <v>0</v>
      </c>
      <c r="AF511" s="71">
        <v>0</v>
      </c>
      <c r="AG511" s="71">
        <v>74726.780969623098</v>
      </c>
      <c r="AH511" s="71">
        <v>74726.780969623098</v>
      </c>
      <c r="AJ511" s="70">
        <v>509</v>
      </c>
      <c r="AK511" s="70" t="s">
        <v>586</v>
      </c>
      <c r="AL511" s="71">
        <v>0</v>
      </c>
      <c r="AM511" s="71">
        <v>0</v>
      </c>
      <c r="AN511" s="71">
        <v>1337.46933759637</v>
      </c>
      <c r="AO511" s="71">
        <v>1337.46933759637</v>
      </c>
      <c r="AQ511" s="70">
        <v>509</v>
      </c>
      <c r="AR511" s="70" t="s">
        <v>586</v>
      </c>
      <c r="AS511" s="71">
        <v>0</v>
      </c>
      <c r="AT511" s="71">
        <v>0</v>
      </c>
      <c r="AU511" s="71">
        <v>2185.7393509988701</v>
      </c>
      <c r="AV511" s="71">
        <v>2185.7393509988701</v>
      </c>
      <c r="AX511" s="70">
        <v>509</v>
      </c>
      <c r="AY511" s="70" t="s">
        <v>586</v>
      </c>
      <c r="AZ511" s="71">
        <v>0</v>
      </c>
      <c r="BA511" s="71">
        <v>0</v>
      </c>
      <c r="BB511" s="71">
        <v>1337.46933759637</v>
      </c>
      <c r="BC511" s="71">
        <v>1337.46933759637</v>
      </c>
      <c r="BE511" s="70">
        <v>509</v>
      </c>
      <c r="BF511" s="70" t="s">
        <v>586</v>
      </c>
      <c r="BG511" s="71">
        <v>0</v>
      </c>
      <c r="BH511" s="71">
        <v>0</v>
      </c>
      <c r="BI511" s="71">
        <v>2185.7393509988701</v>
      </c>
      <c r="BJ511" s="71">
        <v>2185.7393509988701</v>
      </c>
      <c r="BL511" s="70">
        <v>509</v>
      </c>
      <c r="BM511" s="70" t="s">
        <v>586</v>
      </c>
      <c r="BN511" s="71">
        <v>0</v>
      </c>
      <c r="BO511" s="71">
        <v>0</v>
      </c>
      <c r="BP511" s="71">
        <v>2723.5157681579399</v>
      </c>
      <c r="BQ511" s="71">
        <v>2723.5157681579399</v>
      </c>
      <c r="BS511" s="70">
        <v>509</v>
      </c>
      <c r="BT511" s="70" t="s">
        <v>586</v>
      </c>
      <c r="BU511" s="71">
        <v>0</v>
      </c>
      <c r="BV511" s="71">
        <v>0</v>
      </c>
      <c r="BW511" s="71">
        <v>3538.5006453259398</v>
      </c>
      <c r="BX511" s="71">
        <v>3538.5006453259398</v>
      </c>
      <c r="BZ511" s="70">
        <v>509</v>
      </c>
      <c r="CA511" s="70" t="s">
        <v>586</v>
      </c>
      <c r="CB511" s="71">
        <v>0</v>
      </c>
      <c r="CC511" s="71">
        <v>0</v>
      </c>
      <c r="CD511" s="71">
        <v>5443.2814422362599</v>
      </c>
      <c r="CE511" s="71">
        <v>5443.2814422362599</v>
      </c>
      <c r="CG511" s="70">
        <v>509</v>
      </c>
      <c r="CH511" s="70" t="s">
        <v>586</v>
      </c>
      <c r="CI511" s="71">
        <v>0</v>
      </c>
      <c r="CJ511" s="71">
        <v>0</v>
      </c>
      <c r="CK511" s="71">
        <v>11231.9802347068</v>
      </c>
      <c r="CL511" s="71">
        <v>11231.9802347068</v>
      </c>
      <c r="CN511" s="70">
        <v>509</v>
      </c>
      <c r="CO511" s="70" t="s">
        <v>586</v>
      </c>
      <c r="CP511" s="71">
        <v>0</v>
      </c>
      <c r="CQ511" s="71">
        <v>0</v>
      </c>
      <c r="CR511" s="71">
        <v>1128.1298143951601</v>
      </c>
      <c r="CS511" s="71">
        <v>1128.1298143951601</v>
      </c>
      <c r="CU511" s="70">
        <v>509</v>
      </c>
      <c r="CV511" s="70" t="s">
        <v>586</v>
      </c>
      <c r="CW511" s="71">
        <v>0</v>
      </c>
      <c r="CX511" s="71">
        <v>0</v>
      </c>
      <c r="CY511" s="71">
        <v>1873.10463590837</v>
      </c>
      <c r="CZ511" s="71">
        <v>1873.10463590837</v>
      </c>
      <c r="DB511" s="70">
        <v>509</v>
      </c>
      <c r="DC511" s="70" t="s">
        <v>586</v>
      </c>
      <c r="DD511" s="71">
        <v>0</v>
      </c>
      <c r="DE511" s="71">
        <v>0</v>
      </c>
      <c r="DF511" s="71">
        <v>5149.8533358991099</v>
      </c>
      <c r="DG511" s="71">
        <v>5149.8533358991099</v>
      </c>
      <c r="DI511" s="70">
        <v>509</v>
      </c>
      <c r="DJ511" s="70" t="s">
        <v>586</v>
      </c>
      <c r="DK511" s="71">
        <v>0</v>
      </c>
      <c r="DL511" s="71">
        <v>0</v>
      </c>
      <c r="DM511" s="71">
        <v>6834.6551616960496</v>
      </c>
      <c r="DN511" s="71">
        <v>6834.6551616960496</v>
      </c>
      <c r="DP511" s="70">
        <v>509</v>
      </c>
      <c r="DQ511" s="70" t="s">
        <v>586</v>
      </c>
      <c r="DR511" s="71">
        <v>0</v>
      </c>
      <c r="DS511" s="71">
        <v>0</v>
      </c>
      <c r="DT511" s="71">
        <v>3074.0975603336001</v>
      </c>
      <c r="DU511" s="71">
        <v>3074.0975603336001</v>
      </c>
      <c r="DW511" s="70">
        <v>509</v>
      </c>
      <c r="DX511" s="70" t="s">
        <v>586</v>
      </c>
      <c r="DY511" s="71">
        <v>0</v>
      </c>
      <c r="DZ511" s="71">
        <v>0</v>
      </c>
      <c r="EA511" s="71">
        <v>5365.1444926363201</v>
      </c>
      <c r="EB511" s="71">
        <v>5365.1444926363201</v>
      </c>
    </row>
    <row r="512" spans="1:132" x14ac:dyDescent="0.35">
      <c r="A512" s="70">
        <v>510</v>
      </c>
      <c r="B512" s="70" t="s">
        <v>587</v>
      </c>
      <c r="C512" s="71">
        <v>0</v>
      </c>
      <c r="D512" s="71">
        <v>0</v>
      </c>
      <c r="E512" s="71">
        <v>1870.8616808279301</v>
      </c>
      <c r="F512" s="71">
        <v>1870.8616808279301</v>
      </c>
      <c r="H512" s="70">
        <v>510</v>
      </c>
      <c r="I512" s="70" t="s">
        <v>587</v>
      </c>
      <c r="J512" s="75">
        <v>0</v>
      </c>
      <c r="K512" s="71">
        <v>0</v>
      </c>
      <c r="L512" s="71">
        <v>33815.280904382002</v>
      </c>
      <c r="M512" s="71">
        <v>33815.280904382002</v>
      </c>
      <c r="O512" s="70">
        <v>510</v>
      </c>
      <c r="P512" s="70" t="s">
        <v>587</v>
      </c>
      <c r="Q512" s="75">
        <v>0</v>
      </c>
      <c r="R512" s="71">
        <v>0</v>
      </c>
      <c r="S512" s="71">
        <v>63929.240408616002</v>
      </c>
      <c r="T512" s="71">
        <v>63929.240408616002</v>
      </c>
      <c r="V512" s="70">
        <v>510</v>
      </c>
      <c r="W512" s="70" t="s">
        <v>587</v>
      </c>
      <c r="X512" s="71">
        <v>0</v>
      </c>
      <c r="Y512" s="71">
        <v>0</v>
      </c>
      <c r="Z512" s="71">
        <v>21483.886766352702</v>
      </c>
      <c r="AA512" s="71">
        <v>21483.886766352702</v>
      </c>
      <c r="AC512" s="70">
        <v>510</v>
      </c>
      <c r="AD512" s="70" t="s">
        <v>587</v>
      </c>
      <c r="AE512" s="71">
        <v>0</v>
      </c>
      <c r="AF512" s="71">
        <v>0</v>
      </c>
      <c r="AG512" s="71">
        <v>11694.2417863545</v>
      </c>
      <c r="AH512" s="71">
        <v>11694.2417863545</v>
      </c>
      <c r="AJ512" s="70">
        <v>510</v>
      </c>
      <c r="AK512" s="70" t="s">
        <v>587</v>
      </c>
      <c r="AL512" s="71">
        <v>0</v>
      </c>
      <c r="AM512" s="71">
        <v>0</v>
      </c>
      <c r="AN512" s="71">
        <v>207.433525094054</v>
      </c>
      <c r="AO512" s="71">
        <v>207.433525094054</v>
      </c>
      <c r="AQ512" s="70">
        <v>510</v>
      </c>
      <c r="AR512" s="70" t="s">
        <v>587</v>
      </c>
      <c r="AS512" s="71">
        <v>0</v>
      </c>
      <c r="AT512" s="71">
        <v>0</v>
      </c>
      <c r="AU512" s="71">
        <v>338.97520494013202</v>
      </c>
      <c r="AV512" s="71">
        <v>338.97520494013202</v>
      </c>
      <c r="AX512" s="70">
        <v>510</v>
      </c>
      <c r="AY512" s="70" t="s">
        <v>587</v>
      </c>
      <c r="AZ512" s="71">
        <v>0</v>
      </c>
      <c r="BA512" s="71">
        <v>0</v>
      </c>
      <c r="BB512" s="71">
        <v>207.433525094054</v>
      </c>
      <c r="BC512" s="71">
        <v>207.433525094054</v>
      </c>
      <c r="BE512" s="70">
        <v>510</v>
      </c>
      <c r="BF512" s="70" t="s">
        <v>587</v>
      </c>
      <c r="BG512" s="71">
        <v>0</v>
      </c>
      <c r="BH512" s="71">
        <v>0</v>
      </c>
      <c r="BI512" s="71">
        <v>338.97520494013202</v>
      </c>
      <c r="BJ512" s="71">
        <v>338.97520494013202</v>
      </c>
      <c r="BL512" s="70">
        <v>510</v>
      </c>
      <c r="BM512" s="70" t="s">
        <v>587</v>
      </c>
      <c r="BN512" s="71">
        <v>0</v>
      </c>
      <c r="BO512" s="71">
        <v>0</v>
      </c>
      <c r="BP512" s="71">
        <v>422.40106786562802</v>
      </c>
      <c r="BQ512" s="71">
        <v>422.40106786562802</v>
      </c>
      <c r="BS512" s="70">
        <v>510</v>
      </c>
      <c r="BT512" s="70" t="s">
        <v>587</v>
      </c>
      <c r="BU512" s="71">
        <v>0</v>
      </c>
      <c r="BV512" s="71">
        <v>0</v>
      </c>
      <c r="BW512" s="71">
        <v>550.49549235055702</v>
      </c>
      <c r="BX512" s="71">
        <v>550.49549235055702</v>
      </c>
      <c r="BZ512" s="70">
        <v>510</v>
      </c>
      <c r="CA512" s="70" t="s">
        <v>587</v>
      </c>
      <c r="CB512" s="71">
        <v>0</v>
      </c>
      <c r="CC512" s="71">
        <v>0</v>
      </c>
      <c r="CD512" s="71">
        <v>840.590686256558</v>
      </c>
      <c r="CE512" s="71">
        <v>840.590686256558</v>
      </c>
      <c r="CG512" s="70">
        <v>510</v>
      </c>
      <c r="CH512" s="70" t="s">
        <v>587</v>
      </c>
      <c r="CI512" s="71">
        <v>0</v>
      </c>
      <c r="CJ512" s="71">
        <v>0</v>
      </c>
      <c r="CK512" s="71">
        <v>1757.18901936664</v>
      </c>
      <c r="CL512" s="71">
        <v>1757.18901936664</v>
      </c>
      <c r="CN512" s="70">
        <v>510</v>
      </c>
      <c r="CO512" s="70" t="s">
        <v>587</v>
      </c>
      <c r="CP512" s="71">
        <v>0</v>
      </c>
      <c r="CQ512" s="71">
        <v>0</v>
      </c>
      <c r="CR512" s="71">
        <v>174.96621237257199</v>
      </c>
      <c r="CS512" s="71">
        <v>174.96621237257199</v>
      </c>
      <c r="CU512" s="70">
        <v>510</v>
      </c>
      <c r="CV512" s="70" t="s">
        <v>587</v>
      </c>
      <c r="CW512" s="71">
        <v>0</v>
      </c>
      <c r="CX512" s="71">
        <v>0</v>
      </c>
      <c r="CY512" s="71">
        <v>290.72997351652998</v>
      </c>
      <c r="CZ512" s="71">
        <v>290.72997351652998</v>
      </c>
      <c r="DB512" s="70">
        <v>510</v>
      </c>
      <c r="DC512" s="70" t="s">
        <v>587</v>
      </c>
      <c r="DD512" s="71">
        <v>0</v>
      </c>
      <c r="DE512" s="71">
        <v>0</v>
      </c>
      <c r="DF512" s="71">
        <v>790.32055171193099</v>
      </c>
      <c r="DG512" s="71">
        <v>790.32055171193099</v>
      </c>
      <c r="DI512" s="70">
        <v>510</v>
      </c>
      <c r="DJ512" s="70" t="s">
        <v>587</v>
      </c>
      <c r="DK512" s="71">
        <v>0</v>
      </c>
      <c r="DL512" s="71">
        <v>0</v>
      </c>
      <c r="DM512" s="71">
        <v>1059.85083067818</v>
      </c>
      <c r="DN512" s="71">
        <v>1059.85083067818</v>
      </c>
      <c r="DP512" s="70">
        <v>510</v>
      </c>
      <c r="DQ512" s="70" t="s">
        <v>587</v>
      </c>
      <c r="DR512" s="71">
        <v>0</v>
      </c>
      <c r="DS512" s="71">
        <v>0</v>
      </c>
      <c r="DT512" s="71">
        <v>476.77421492818598</v>
      </c>
      <c r="DU512" s="71">
        <v>476.77421492818598</v>
      </c>
      <c r="DW512" s="70">
        <v>510</v>
      </c>
      <c r="DX512" s="70" t="s">
        <v>587</v>
      </c>
      <c r="DY512" s="71">
        <v>0</v>
      </c>
      <c r="DZ512" s="71">
        <v>0</v>
      </c>
      <c r="EA512" s="71">
        <v>834.001637727672</v>
      </c>
      <c r="EB512" s="71">
        <v>834.001637727672</v>
      </c>
    </row>
    <row r="513" spans="1:132" x14ac:dyDescent="0.35">
      <c r="A513" s="70">
        <v>511</v>
      </c>
      <c r="B513" s="70" t="s">
        <v>588</v>
      </c>
      <c r="C513" s="71">
        <v>0</v>
      </c>
      <c r="D513" s="71">
        <v>128.65399621147901</v>
      </c>
      <c r="E513" s="71">
        <v>826.31576210611502</v>
      </c>
      <c r="F513" s="71">
        <v>954.969758317593</v>
      </c>
      <c r="H513" s="70">
        <v>511</v>
      </c>
      <c r="I513" s="70" t="s">
        <v>588</v>
      </c>
      <c r="J513" s="75">
        <v>0</v>
      </c>
      <c r="K513" s="71">
        <v>1305.9077165388801</v>
      </c>
      <c r="L513" s="71">
        <v>14827.620012326901</v>
      </c>
      <c r="M513" s="71">
        <v>16133.5277288658</v>
      </c>
      <c r="O513" s="70">
        <v>511</v>
      </c>
      <c r="P513" s="70" t="s">
        <v>588</v>
      </c>
      <c r="Q513" s="75">
        <v>0</v>
      </c>
      <c r="R513" s="71">
        <v>13746.6020480344</v>
      </c>
      <c r="S513" s="71">
        <v>27583.6373026861</v>
      </c>
      <c r="T513" s="71">
        <v>41330.2393507206</v>
      </c>
      <c r="V513" s="70">
        <v>511</v>
      </c>
      <c r="W513" s="70" t="s">
        <v>588</v>
      </c>
      <c r="X513" s="71">
        <v>0</v>
      </c>
      <c r="Y513" s="71">
        <v>977.93800153233997</v>
      </c>
      <c r="Z513" s="71">
        <v>9471.3894862578709</v>
      </c>
      <c r="AA513" s="71">
        <v>10449.3274877902</v>
      </c>
      <c r="AC513" s="70">
        <v>511</v>
      </c>
      <c r="AD513" s="70" t="s">
        <v>588</v>
      </c>
      <c r="AE513" s="71">
        <v>0</v>
      </c>
      <c r="AF513" s="71">
        <v>21107.7352634569</v>
      </c>
      <c r="AG513" s="71">
        <v>5029.0570607298396</v>
      </c>
      <c r="AH513" s="71">
        <v>26136.792324186699</v>
      </c>
      <c r="AJ513" s="70">
        <v>511</v>
      </c>
      <c r="AK513" s="70" t="s">
        <v>588</v>
      </c>
      <c r="AL513" s="71">
        <v>0</v>
      </c>
      <c r="AM513" s="71">
        <v>7.4444160584599004</v>
      </c>
      <c r="AN513" s="71">
        <v>90.511003510457101</v>
      </c>
      <c r="AO513" s="71">
        <v>97.955419568916994</v>
      </c>
      <c r="AQ513" s="70">
        <v>511</v>
      </c>
      <c r="AR513" s="70" t="s">
        <v>588</v>
      </c>
      <c r="AS513" s="71">
        <v>0</v>
      </c>
      <c r="AT513" s="71">
        <v>81.548068751242198</v>
      </c>
      <c r="AU513" s="71">
        <v>147.92156801636901</v>
      </c>
      <c r="AV513" s="71">
        <v>229.46963676761101</v>
      </c>
      <c r="AX513" s="70">
        <v>511</v>
      </c>
      <c r="AY513" s="70" t="s">
        <v>588</v>
      </c>
      <c r="AZ513" s="71">
        <v>0</v>
      </c>
      <c r="BA513" s="71">
        <v>7.4444160584599004</v>
      </c>
      <c r="BB513" s="71">
        <v>90.511003510457101</v>
      </c>
      <c r="BC513" s="71">
        <v>97.955419568916994</v>
      </c>
      <c r="BE513" s="70">
        <v>511</v>
      </c>
      <c r="BF513" s="70" t="s">
        <v>588</v>
      </c>
      <c r="BG513" s="71">
        <v>0</v>
      </c>
      <c r="BH513" s="71">
        <v>81.548068751242198</v>
      </c>
      <c r="BI513" s="71">
        <v>147.92156801636901</v>
      </c>
      <c r="BJ513" s="71">
        <v>229.46963676761101</v>
      </c>
      <c r="BL513" s="70">
        <v>511</v>
      </c>
      <c r="BM513" s="70" t="s">
        <v>588</v>
      </c>
      <c r="BN513" s="71">
        <v>0</v>
      </c>
      <c r="BO513" s="71">
        <v>15.1592144582401</v>
      </c>
      <c r="BP513" s="71">
        <v>184.30938065132699</v>
      </c>
      <c r="BQ513" s="71">
        <v>199.46859510956699</v>
      </c>
      <c r="BS513" s="70">
        <v>511</v>
      </c>
      <c r="BT513" s="70" t="s">
        <v>588</v>
      </c>
      <c r="BU513" s="71">
        <v>0</v>
      </c>
      <c r="BV513" s="71">
        <v>161.28059389545299</v>
      </c>
      <c r="BW513" s="71">
        <v>239.00893538386299</v>
      </c>
      <c r="BX513" s="71">
        <v>400.28952927931698</v>
      </c>
      <c r="BZ513" s="70">
        <v>511</v>
      </c>
      <c r="CA513" s="70" t="s">
        <v>588</v>
      </c>
      <c r="CB513" s="71">
        <v>0</v>
      </c>
      <c r="CC513" s="71">
        <v>33.409258915055098</v>
      </c>
      <c r="CD513" s="71">
        <v>369.33533126764797</v>
      </c>
      <c r="CE513" s="71">
        <v>402.74459018270301</v>
      </c>
      <c r="CG513" s="70">
        <v>511</v>
      </c>
      <c r="CH513" s="70" t="s">
        <v>588</v>
      </c>
      <c r="CI513" s="71">
        <v>0</v>
      </c>
      <c r="CJ513" s="71">
        <v>494.98028299571502</v>
      </c>
      <c r="CK513" s="71">
        <v>756.04851407048795</v>
      </c>
      <c r="CL513" s="71">
        <v>1251.0287970662</v>
      </c>
      <c r="CN513" s="70">
        <v>511</v>
      </c>
      <c r="CO513" s="70" t="s">
        <v>588</v>
      </c>
      <c r="CP513" s="71">
        <v>0</v>
      </c>
      <c r="CQ513" s="71">
        <v>6.2792226111169498</v>
      </c>
      <c r="CR513" s="71">
        <v>76.344300927657301</v>
      </c>
      <c r="CS513" s="71">
        <v>82.623523538774293</v>
      </c>
      <c r="CU513" s="70">
        <v>511</v>
      </c>
      <c r="CV513" s="70" t="s">
        <v>588</v>
      </c>
      <c r="CW513" s="71">
        <v>0</v>
      </c>
      <c r="CX513" s="71">
        <v>69.649739604611597</v>
      </c>
      <c r="CY513" s="71">
        <v>126.699699561792</v>
      </c>
      <c r="CZ513" s="71">
        <v>196.34943916640299</v>
      </c>
      <c r="DB513" s="70">
        <v>511</v>
      </c>
      <c r="DC513" s="70" t="s">
        <v>588</v>
      </c>
      <c r="DD513" s="71">
        <v>0</v>
      </c>
      <c r="DE513" s="71">
        <v>35.267647324462402</v>
      </c>
      <c r="DF513" s="71">
        <v>350.75096167388602</v>
      </c>
      <c r="DG513" s="71">
        <v>386.01860899834799</v>
      </c>
      <c r="DI513" s="70">
        <v>511</v>
      </c>
      <c r="DJ513" s="70" t="s">
        <v>588</v>
      </c>
      <c r="DK513" s="71">
        <v>0</v>
      </c>
      <c r="DL513" s="71">
        <v>260.28220036736701</v>
      </c>
      <c r="DM513" s="71">
        <v>462.56749577460101</v>
      </c>
      <c r="DN513" s="71">
        <v>722.84969614196802</v>
      </c>
      <c r="DP513" s="70">
        <v>511</v>
      </c>
      <c r="DQ513" s="70" t="s">
        <v>588</v>
      </c>
      <c r="DR513" s="71">
        <v>0</v>
      </c>
      <c r="DS513" s="71">
        <v>17.1105688931511</v>
      </c>
      <c r="DT513" s="71">
        <v>208.03441787673401</v>
      </c>
      <c r="DU513" s="71">
        <v>225.14498676988501</v>
      </c>
      <c r="DW513" s="70">
        <v>511</v>
      </c>
      <c r="DX513" s="70" t="s">
        <v>588</v>
      </c>
      <c r="DY513" s="71">
        <v>0</v>
      </c>
      <c r="DZ513" s="71">
        <v>144.40967581701699</v>
      </c>
      <c r="EA513" s="71">
        <v>362.56932266823299</v>
      </c>
      <c r="EB513" s="71">
        <v>506.97899848524997</v>
      </c>
    </row>
    <row r="514" spans="1:132" x14ac:dyDescent="0.35">
      <c r="A514" s="70">
        <v>512</v>
      </c>
      <c r="B514" s="70" t="s">
        <v>589</v>
      </c>
      <c r="C514" s="71">
        <v>0</v>
      </c>
      <c r="D514" s="71">
        <v>144.37029218954899</v>
      </c>
      <c r="E514" s="71">
        <v>2514.1072509885298</v>
      </c>
      <c r="F514" s="71">
        <v>2658.4775431780799</v>
      </c>
      <c r="H514" s="70">
        <v>512</v>
      </c>
      <c r="I514" s="70" t="s">
        <v>589</v>
      </c>
      <c r="J514" s="75">
        <v>0</v>
      </c>
      <c r="K514" s="71">
        <v>2153.4380112519598</v>
      </c>
      <c r="L514" s="71">
        <v>45221.392959948702</v>
      </c>
      <c r="M514" s="71">
        <v>47374.830971200703</v>
      </c>
      <c r="O514" s="70">
        <v>512</v>
      </c>
      <c r="P514" s="70" t="s">
        <v>589</v>
      </c>
      <c r="Q514" s="75">
        <v>0</v>
      </c>
      <c r="R514" s="71">
        <v>22667.192875106801</v>
      </c>
      <c r="S514" s="71">
        <v>84575.906922189606</v>
      </c>
      <c r="T514" s="71">
        <v>107243.099797296</v>
      </c>
      <c r="V514" s="70">
        <v>512</v>
      </c>
      <c r="W514" s="70" t="s">
        <v>589</v>
      </c>
      <c r="X514" s="71">
        <v>0</v>
      </c>
      <c r="Y514" s="71">
        <v>1567.4577621436099</v>
      </c>
      <c r="Z514" s="71">
        <v>28834.686886027601</v>
      </c>
      <c r="AA514" s="71">
        <v>30402.144648171201</v>
      </c>
      <c r="AC514" s="70">
        <v>512</v>
      </c>
      <c r="AD514" s="70" t="s">
        <v>589</v>
      </c>
      <c r="AE514" s="71">
        <v>0</v>
      </c>
      <c r="AF514" s="71">
        <v>2969.7356181114701</v>
      </c>
      <c r="AG514" s="71">
        <v>15436.943997591899</v>
      </c>
      <c r="AH514" s="71">
        <v>18406.6796157034</v>
      </c>
      <c r="AJ514" s="70">
        <v>512</v>
      </c>
      <c r="AK514" s="70" t="s">
        <v>589</v>
      </c>
      <c r="AL514" s="71">
        <v>0</v>
      </c>
      <c r="AM514" s="71">
        <v>12.005194043392301</v>
      </c>
      <c r="AN514" s="71">
        <v>276.48991779497601</v>
      </c>
      <c r="AO514" s="71">
        <v>288.49511183836898</v>
      </c>
      <c r="AQ514" s="70">
        <v>512</v>
      </c>
      <c r="AR514" s="70" t="s">
        <v>589</v>
      </c>
      <c r="AS514" s="71">
        <v>0</v>
      </c>
      <c r="AT514" s="71">
        <v>81.407180071338203</v>
      </c>
      <c r="AU514" s="71">
        <v>451.85163304808998</v>
      </c>
      <c r="AV514" s="71">
        <v>533.25881311942805</v>
      </c>
      <c r="AX514" s="70">
        <v>512</v>
      </c>
      <c r="AY514" s="70" t="s">
        <v>589</v>
      </c>
      <c r="AZ514" s="71">
        <v>0</v>
      </c>
      <c r="BA514" s="71">
        <v>12.005194043392301</v>
      </c>
      <c r="BB514" s="71">
        <v>276.48991779497601</v>
      </c>
      <c r="BC514" s="71">
        <v>288.49511183836898</v>
      </c>
      <c r="BE514" s="70">
        <v>512</v>
      </c>
      <c r="BF514" s="70" t="s">
        <v>589</v>
      </c>
      <c r="BG514" s="71">
        <v>0</v>
      </c>
      <c r="BH514" s="71">
        <v>81.407180071338203</v>
      </c>
      <c r="BI514" s="71">
        <v>451.85163304808998</v>
      </c>
      <c r="BJ514" s="71">
        <v>533.25881311942805</v>
      </c>
      <c r="BL514" s="70">
        <v>512</v>
      </c>
      <c r="BM514" s="70" t="s">
        <v>589</v>
      </c>
      <c r="BN514" s="71">
        <v>0</v>
      </c>
      <c r="BO514" s="71">
        <v>24.446418589105701</v>
      </c>
      <c r="BP514" s="71">
        <v>563.02199211879099</v>
      </c>
      <c r="BQ514" s="71">
        <v>587.46841070789696</v>
      </c>
      <c r="BS514" s="70">
        <v>512</v>
      </c>
      <c r="BT514" s="70" t="s">
        <v>589</v>
      </c>
      <c r="BU514" s="71">
        <v>0</v>
      </c>
      <c r="BV514" s="71">
        <v>102.168315893844</v>
      </c>
      <c r="BW514" s="71">
        <v>731.32175933495103</v>
      </c>
      <c r="BX514" s="71">
        <v>833.49007522879401</v>
      </c>
      <c r="BZ514" s="70">
        <v>512</v>
      </c>
      <c r="CA514" s="70" t="s">
        <v>589</v>
      </c>
      <c r="CB514" s="71">
        <v>0</v>
      </c>
      <c r="CC514" s="71">
        <v>55.544031672574903</v>
      </c>
      <c r="CD514" s="71">
        <v>1125.65189581718</v>
      </c>
      <c r="CE514" s="71">
        <v>1181.1959274897599</v>
      </c>
      <c r="CG514" s="70">
        <v>512</v>
      </c>
      <c r="CH514" s="70" t="s">
        <v>589</v>
      </c>
      <c r="CI514" s="71">
        <v>0</v>
      </c>
      <c r="CJ514" s="71">
        <v>163.91495073246901</v>
      </c>
      <c r="CK514" s="71">
        <v>2320.34236363628</v>
      </c>
      <c r="CL514" s="71">
        <v>2484.25731436874</v>
      </c>
      <c r="CN514" s="70">
        <v>512</v>
      </c>
      <c r="CO514" s="70" t="s">
        <v>589</v>
      </c>
      <c r="CP514" s="71">
        <v>0</v>
      </c>
      <c r="CQ514" s="71">
        <v>10.1261516411955</v>
      </c>
      <c r="CR514" s="71">
        <v>233.21395928578099</v>
      </c>
      <c r="CS514" s="71">
        <v>243.340110926976</v>
      </c>
      <c r="CU514" s="70">
        <v>512</v>
      </c>
      <c r="CV514" s="70" t="s">
        <v>589</v>
      </c>
      <c r="CW514" s="71">
        <v>0</v>
      </c>
      <c r="CX514" s="71">
        <v>65.457552916478306</v>
      </c>
      <c r="CY514" s="71">
        <v>387.19625256284399</v>
      </c>
      <c r="CZ514" s="71">
        <v>452.65380547932199</v>
      </c>
      <c r="DB514" s="70">
        <v>512</v>
      </c>
      <c r="DC514" s="70" t="s">
        <v>589</v>
      </c>
      <c r="DD514" s="71">
        <v>0</v>
      </c>
      <c r="DE514" s="71">
        <v>50.896398057511703</v>
      </c>
      <c r="DF514" s="71">
        <v>1065.49521748388</v>
      </c>
      <c r="DG514" s="71">
        <v>1116.3916155413999</v>
      </c>
      <c r="DI514" s="70">
        <v>512</v>
      </c>
      <c r="DJ514" s="70" t="s">
        <v>589</v>
      </c>
      <c r="DK514" s="71">
        <v>0</v>
      </c>
      <c r="DL514" s="71">
        <v>251.72806420830699</v>
      </c>
      <c r="DM514" s="71">
        <v>1412.9193488860701</v>
      </c>
      <c r="DN514" s="71">
        <v>1664.64741309437</v>
      </c>
      <c r="DP514" s="70">
        <v>512</v>
      </c>
      <c r="DQ514" s="70" t="s">
        <v>589</v>
      </c>
      <c r="DR514" s="71">
        <v>0</v>
      </c>
      <c r="DS514" s="71">
        <v>27.593258912722298</v>
      </c>
      <c r="DT514" s="71">
        <v>635.49642437251805</v>
      </c>
      <c r="DU514" s="71">
        <v>663.08968328523997</v>
      </c>
      <c r="DW514" s="70">
        <v>512</v>
      </c>
      <c r="DX514" s="70" t="s">
        <v>589</v>
      </c>
      <c r="DY514" s="71">
        <v>0</v>
      </c>
      <c r="DZ514" s="71">
        <v>321.44083579862399</v>
      </c>
      <c r="EA514" s="71">
        <v>1108.9152582545801</v>
      </c>
      <c r="EB514" s="71">
        <v>1430.3560940532</v>
      </c>
    </row>
    <row r="515" spans="1:132" x14ac:dyDescent="0.35">
      <c r="A515" s="70">
        <v>513</v>
      </c>
      <c r="B515" s="70" t="s">
        <v>590</v>
      </c>
      <c r="C515" s="71">
        <v>0</v>
      </c>
      <c r="D515" s="71">
        <v>0</v>
      </c>
      <c r="E515" s="71">
        <v>34892.650277908797</v>
      </c>
      <c r="F515" s="71">
        <v>34892.650277908797</v>
      </c>
      <c r="H515" s="70">
        <v>513</v>
      </c>
      <c r="I515" s="70" t="s">
        <v>590</v>
      </c>
      <c r="J515" s="75">
        <v>0</v>
      </c>
      <c r="K515" s="71">
        <v>0</v>
      </c>
      <c r="L515" s="71">
        <v>628655.59183552302</v>
      </c>
      <c r="M515" s="71">
        <v>628655.59183552302</v>
      </c>
      <c r="O515" s="70">
        <v>513</v>
      </c>
      <c r="P515" s="70" t="s">
        <v>590</v>
      </c>
      <c r="Q515" s="75">
        <v>0</v>
      </c>
      <c r="R515" s="71">
        <v>0</v>
      </c>
      <c r="S515" s="71">
        <v>1180098.4003083699</v>
      </c>
      <c r="T515" s="71">
        <v>1180098.4003083699</v>
      </c>
      <c r="V515" s="70">
        <v>513</v>
      </c>
      <c r="W515" s="70" t="s">
        <v>590</v>
      </c>
      <c r="X515" s="71">
        <v>0</v>
      </c>
      <c r="Y515" s="71">
        <v>0</v>
      </c>
      <c r="Z515" s="71">
        <v>400358.36563277798</v>
      </c>
      <c r="AA515" s="71">
        <v>400358.36563277798</v>
      </c>
      <c r="AC515" s="70">
        <v>513</v>
      </c>
      <c r="AD515" s="70" t="s">
        <v>590</v>
      </c>
      <c r="AE515" s="71">
        <v>0</v>
      </c>
      <c r="AF515" s="71">
        <v>0</v>
      </c>
      <c r="AG515" s="71">
        <v>215556.96016949799</v>
      </c>
      <c r="AH515" s="71">
        <v>215556.96016949799</v>
      </c>
      <c r="AJ515" s="70">
        <v>513</v>
      </c>
      <c r="AK515" s="70" t="s">
        <v>590</v>
      </c>
      <c r="AL515" s="71">
        <v>0</v>
      </c>
      <c r="AM515" s="71">
        <v>0</v>
      </c>
      <c r="AN515" s="71">
        <v>3848.0123539309898</v>
      </c>
      <c r="AO515" s="71">
        <v>3848.0123539309898</v>
      </c>
      <c r="AQ515" s="70">
        <v>513</v>
      </c>
      <c r="AR515" s="70" t="s">
        <v>590</v>
      </c>
      <c r="AS515" s="71">
        <v>0</v>
      </c>
      <c r="AT515" s="71">
        <v>0</v>
      </c>
      <c r="AU515" s="71">
        <v>6288.4498798813602</v>
      </c>
      <c r="AV515" s="71">
        <v>6288.4498798813602</v>
      </c>
      <c r="AX515" s="70">
        <v>513</v>
      </c>
      <c r="AY515" s="70" t="s">
        <v>590</v>
      </c>
      <c r="AZ515" s="71">
        <v>0</v>
      </c>
      <c r="BA515" s="71">
        <v>0</v>
      </c>
      <c r="BB515" s="71">
        <v>3848.0123539309898</v>
      </c>
      <c r="BC515" s="71">
        <v>3848.0123539309898</v>
      </c>
      <c r="BE515" s="70">
        <v>513</v>
      </c>
      <c r="BF515" s="70" t="s">
        <v>590</v>
      </c>
      <c r="BG515" s="71">
        <v>0</v>
      </c>
      <c r="BH515" s="71">
        <v>0</v>
      </c>
      <c r="BI515" s="71">
        <v>6288.4498798813602</v>
      </c>
      <c r="BJ515" s="71">
        <v>6288.4498798813602</v>
      </c>
      <c r="BL515" s="70">
        <v>513</v>
      </c>
      <c r="BM515" s="70" t="s">
        <v>590</v>
      </c>
      <c r="BN515" s="71">
        <v>0</v>
      </c>
      <c r="BO515" s="71">
        <v>0</v>
      </c>
      <c r="BP515" s="71">
        <v>7835.7851110305801</v>
      </c>
      <c r="BQ515" s="71">
        <v>7835.7851110305801</v>
      </c>
      <c r="BS515" s="70">
        <v>513</v>
      </c>
      <c r="BT515" s="70" t="s">
        <v>590</v>
      </c>
      <c r="BU515" s="71">
        <v>0</v>
      </c>
      <c r="BV515" s="71">
        <v>0</v>
      </c>
      <c r="BW515" s="71">
        <v>10189.671526207299</v>
      </c>
      <c r="BX515" s="71">
        <v>10189.671526207299</v>
      </c>
      <c r="BZ515" s="70">
        <v>513</v>
      </c>
      <c r="CA515" s="70" t="s">
        <v>590</v>
      </c>
      <c r="CB515" s="71">
        <v>0</v>
      </c>
      <c r="CC515" s="71">
        <v>0</v>
      </c>
      <c r="CD515" s="71">
        <v>15641.282209729599</v>
      </c>
      <c r="CE515" s="71">
        <v>15641.282209729599</v>
      </c>
      <c r="CG515" s="70">
        <v>513</v>
      </c>
      <c r="CH515" s="70" t="s">
        <v>590</v>
      </c>
      <c r="CI515" s="71">
        <v>0</v>
      </c>
      <c r="CJ515" s="71">
        <v>0</v>
      </c>
      <c r="CK515" s="71">
        <v>32396.8783203233</v>
      </c>
      <c r="CL515" s="71">
        <v>32396.8783203233</v>
      </c>
      <c r="CN515" s="70">
        <v>513</v>
      </c>
      <c r="CO515" s="70" t="s">
        <v>590</v>
      </c>
      <c r="CP515" s="71">
        <v>0</v>
      </c>
      <c r="CQ515" s="71">
        <v>0</v>
      </c>
      <c r="CR515" s="71">
        <v>3245.7248481165002</v>
      </c>
      <c r="CS515" s="71">
        <v>3245.7248481165002</v>
      </c>
      <c r="CU515" s="70">
        <v>513</v>
      </c>
      <c r="CV515" s="70" t="s">
        <v>590</v>
      </c>
      <c r="CW515" s="71">
        <v>0</v>
      </c>
      <c r="CX515" s="71">
        <v>0</v>
      </c>
      <c r="CY515" s="71">
        <v>5390.2762808828802</v>
      </c>
      <c r="CZ515" s="71">
        <v>5390.2762808828802</v>
      </c>
      <c r="DB515" s="70">
        <v>513</v>
      </c>
      <c r="DC515" s="70" t="s">
        <v>590</v>
      </c>
      <c r="DD515" s="71">
        <v>0</v>
      </c>
      <c r="DE515" s="71">
        <v>0</v>
      </c>
      <c r="DF515" s="71">
        <v>14771.488188536699</v>
      </c>
      <c r="DG515" s="71">
        <v>14771.488188536699</v>
      </c>
      <c r="DI515" s="70">
        <v>513</v>
      </c>
      <c r="DJ515" s="70" t="s">
        <v>590</v>
      </c>
      <c r="DK515" s="71">
        <v>0</v>
      </c>
      <c r="DL515" s="71">
        <v>0</v>
      </c>
      <c r="DM515" s="71">
        <v>19663.0030138945</v>
      </c>
      <c r="DN515" s="71">
        <v>19663.0030138945</v>
      </c>
      <c r="DP515" s="70">
        <v>513</v>
      </c>
      <c r="DQ515" s="70" t="s">
        <v>590</v>
      </c>
      <c r="DR515" s="71">
        <v>0</v>
      </c>
      <c r="DS515" s="71">
        <v>0</v>
      </c>
      <c r="DT515" s="71">
        <v>8844.4385653068803</v>
      </c>
      <c r="DU515" s="71">
        <v>8844.4385653068803</v>
      </c>
      <c r="DW515" s="70">
        <v>513</v>
      </c>
      <c r="DX515" s="70" t="s">
        <v>590</v>
      </c>
      <c r="DY515" s="71">
        <v>0</v>
      </c>
      <c r="DZ515" s="71">
        <v>0</v>
      </c>
      <c r="EA515" s="71">
        <v>15446.179184065501</v>
      </c>
      <c r="EB515" s="71">
        <v>15446.179184065501</v>
      </c>
    </row>
    <row r="516" spans="1:132" x14ac:dyDescent="0.35">
      <c r="A516" s="70">
        <v>514</v>
      </c>
      <c r="B516" s="70" t="s">
        <v>591</v>
      </c>
      <c r="C516" s="71">
        <v>0</v>
      </c>
      <c r="D516" s="71">
        <v>0.248017857394706</v>
      </c>
      <c r="E516" s="71">
        <v>2751.5068984658401</v>
      </c>
      <c r="F516" s="71">
        <v>2751.7549163232302</v>
      </c>
      <c r="H516" s="70">
        <v>514</v>
      </c>
      <c r="I516" s="70" t="s">
        <v>591</v>
      </c>
      <c r="J516" s="75">
        <v>0</v>
      </c>
      <c r="K516" s="71">
        <v>4.5588407755959404</v>
      </c>
      <c r="L516" s="71">
        <v>49565.199376431097</v>
      </c>
      <c r="M516" s="71">
        <v>49569.758217206698</v>
      </c>
      <c r="O516" s="70">
        <v>514</v>
      </c>
      <c r="P516" s="70" t="s">
        <v>591</v>
      </c>
      <c r="Q516" s="75">
        <v>0</v>
      </c>
      <c r="R516" s="71">
        <v>17.1545474610143</v>
      </c>
      <c r="S516" s="71">
        <v>93008.114684850298</v>
      </c>
      <c r="T516" s="71">
        <v>93025.269232311301</v>
      </c>
      <c r="V516" s="70">
        <v>514</v>
      </c>
      <c r="W516" s="70" t="s">
        <v>591</v>
      </c>
      <c r="X516" s="71">
        <v>0</v>
      </c>
      <c r="Y516" s="71">
        <v>3.5029507686752401</v>
      </c>
      <c r="Z516" s="71">
        <v>31569.449981118702</v>
      </c>
      <c r="AA516" s="71">
        <v>31572.952931887401</v>
      </c>
      <c r="AC516" s="70">
        <v>514</v>
      </c>
      <c r="AD516" s="70" t="s">
        <v>591</v>
      </c>
      <c r="AE516" s="71">
        <v>0</v>
      </c>
      <c r="AF516" s="71">
        <v>2.8588967528093598</v>
      </c>
      <c r="AG516" s="71">
        <v>16987.582407865299</v>
      </c>
      <c r="AH516" s="71">
        <v>16990.4413046181</v>
      </c>
      <c r="AJ516" s="70">
        <v>514</v>
      </c>
      <c r="AK516" s="70" t="s">
        <v>591</v>
      </c>
      <c r="AL516" s="71">
        <v>0</v>
      </c>
      <c r="AM516" s="71">
        <v>2.54103937532589E-2</v>
      </c>
      <c r="AN516" s="71">
        <v>303.35508814906802</v>
      </c>
      <c r="AO516" s="71">
        <v>303.38049854282099</v>
      </c>
      <c r="AQ516" s="70">
        <v>514</v>
      </c>
      <c r="AR516" s="70" t="s">
        <v>591</v>
      </c>
      <c r="AS516" s="71">
        <v>0</v>
      </c>
      <c r="AT516" s="71">
        <v>0.10260301021879099</v>
      </c>
      <c r="AU516" s="71">
        <v>495.74618113846901</v>
      </c>
      <c r="AV516" s="71">
        <v>495.848784148687</v>
      </c>
      <c r="AX516" s="70">
        <v>514</v>
      </c>
      <c r="AY516" s="70" t="s">
        <v>591</v>
      </c>
      <c r="AZ516" s="71">
        <v>0</v>
      </c>
      <c r="BA516" s="71">
        <v>2.54103937532589E-2</v>
      </c>
      <c r="BB516" s="71">
        <v>303.35508814906802</v>
      </c>
      <c r="BC516" s="71">
        <v>303.38049854282099</v>
      </c>
      <c r="BE516" s="70">
        <v>514</v>
      </c>
      <c r="BF516" s="70" t="s">
        <v>591</v>
      </c>
      <c r="BG516" s="71">
        <v>0</v>
      </c>
      <c r="BH516" s="71">
        <v>0.10260301021879099</v>
      </c>
      <c r="BI516" s="71">
        <v>495.74618113846901</v>
      </c>
      <c r="BJ516" s="71">
        <v>495.848784148687</v>
      </c>
      <c r="BL516" s="70">
        <v>514</v>
      </c>
      <c r="BM516" s="70" t="s">
        <v>591</v>
      </c>
      <c r="BN516" s="71">
        <v>0</v>
      </c>
      <c r="BO516" s="71">
        <v>5.1743696933250802E-2</v>
      </c>
      <c r="BP516" s="71">
        <v>617.72807996459596</v>
      </c>
      <c r="BQ516" s="71">
        <v>617.77982366152901</v>
      </c>
      <c r="BS516" s="70">
        <v>514</v>
      </c>
      <c r="BT516" s="70" t="s">
        <v>591</v>
      </c>
      <c r="BU516" s="71">
        <v>0</v>
      </c>
      <c r="BV516" s="71">
        <v>0.14999920050426699</v>
      </c>
      <c r="BW516" s="71">
        <v>803.20274563296903</v>
      </c>
      <c r="BX516" s="71">
        <v>803.35274483347405</v>
      </c>
      <c r="BZ516" s="70">
        <v>514</v>
      </c>
      <c r="CA516" s="70" t="s">
        <v>591</v>
      </c>
      <c r="CB516" s="71">
        <v>0</v>
      </c>
      <c r="CC516" s="71">
        <v>0.117594844889493</v>
      </c>
      <c r="CD516" s="71">
        <v>1233.2657558159401</v>
      </c>
      <c r="CE516" s="71">
        <v>1233.38335066083</v>
      </c>
      <c r="CG516" s="70">
        <v>514</v>
      </c>
      <c r="CH516" s="70" t="s">
        <v>591</v>
      </c>
      <c r="CI516" s="71">
        <v>0</v>
      </c>
      <c r="CJ516" s="71">
        <v>0.28382696894027898</v>
      </c>
      <c r="CK516" s="71">
        <v>2553.1579229437202</v>
      </c>
      <c r="CL516" s="71">
        <v>2553.4417499126598</v>
      </c>
      <c r="CN516" s="70">
        <v>514</v>
      </c>
      <c r="CO516" s="70" t="s">
        <v>591</v>
      </c>
      <c r="CP516" s="71">
        <v>0</v>
      </c>
      <c r="CQ516" s="71">
        <v>2.14331812945255E-2</v>
      </c>
      <c r="CR516" s="71">
        <v>255.87421682837399</v>
      </c>
      <c r="CS516" s="71">
        <v>255.895650009669</v>
      </c>
      <c r="CU516" s="70">
        <v>514</v>
      </c>
      <c r="CV516" s="70" t="s">
        <v>591</v>
      </c>
      <c r="CW516" s="71">
        <v>0</v>
      </c>
      <c r="CX516" s="71">
        <v>8.2477182516100603E-2</v>
      </c>
      <c r="CY516" s="71">
        <v>424.92617243888202</v>
      </c>
      <c r="CZ516" s="71">
        <v>425.00864962139798</v>
      </c>
      <c r="DB516" s="70">
        <v>514</v>
      </c>
      <c r="DC516" s="70" t="s">
        <v>591</v>
      </c>
      <c r="DD516" s="71">
        <v>0</v>
      </c>
      <c r="DE516" s="71">
        <v>8.4855272851412297E-2</v>
      </c>
      <c r="DF516" s="71">
        <v>1164.9550569845201</v>
      </c>
      <c r="DG516" s="71">
        <v>1165.0399122573799</v>
      </c>
      <c r="DI516" s="70">
        <v>514</v>
      </c>
      <c r="DJ516" s="70" t="s">
        <v>591</v>
      </c>
      <c r="DK516" s="71">
        <v>0</v>
      </c>
      <c r="DL516" s="71">
        <v>0.312843662934774</v>
      </c>
      <c r="DM516" s="71">
        <v>1550.1265654488</v>
      </c>
      <c r="DN516" s="71">
        <v>1550.4394091117299</v>
      </c>
      <c r="DP516" s="70">
        <v>514</v>
      </c>
      <c r="DQ516" s="70" t="s">
        <v>591</v>
      </c>
      <c r="DR516" s="71">
        <v>0</v>
      </c>
      <c r="DS516" s="71">
        <v>5.8404351597616103E-2</v>
      </c>
      <c r="DT516" s="71">
        <v>697.24449763442703</v>
      </c>
      <c r="DU516" s="71">
        <v>697.30290198602495</v>
      </c>
      <c r="DW516" s="70">
        <v>514</v>
      </c>
      <c r="DX516" s="70" t="s">
        <v>591</v>
      </c>
      <c r="DY516" s="71">
        <v>0</v>
      </c>
      <c r="DZ516" s="71">
        <v>0.27605066422198099</v>
      </c>
      <c r="EA516" s="71">
        <v>1217.5843548625</v>
      </c>
      <c r="EB516" s="71">
        <v>1217.8604055267199</v>
      </c>
    </row>
    <row r="517" spans="1:132" x14ac:dyDescent="0.35">
      <c r="A517" s="70">
        <v>515</v>
      </c>
      <c r="B517" s="70" t="s">
        <v>592</v>
      </c>
      <c r="C517" s="71">
        <v>0</v>
      </c>
      <c r="D517" s="71">
        <v>109.10243381247101</v>
      </c>
      <c r="E517" s="71">
        <v>123.793212026399</v>
      </c>
      <c r="F517" s="71">
        <v>232.89564583887</v>
      </c>
      <c r="H517" s="70">
        <v>515</v>
      </c>
      <c r="I517" s="70" t="s">
        <v>592</v>
      </c>
      <c r="J517" s="75">
        <v>0</v>
      </c>
      <c r="K517" s="71">
        <v>2008.7709036512399</v>
      </c>
      <c r="L517" s="71">
        <v>2225.3426850659198</v>
      </c>
      <c r="M517" s="71">
        <v>4234.1135887171704</v>
      </c>
      <c r="O517" s="70">
        <v>515</v>
      </c>
      <c r="P517" s="70" t="s">
        <v>592</v>
      </c>
      <c r="Q517" s="75">
        <v>0</v>
      </c>
      <c r="R517" s="71">
        <v>6645.5559465197402</v>
      </c>
      <c r="S517" s="71">
        <v>4156.4020036128104</v>
      </c>
      <c r="T517" s="71">
        <v>10801.957950132601</v>
      </c>
      <c r="V517" s="70">
        <v>515</v>
      </c>
      <c r="W517" s="70" t="s">
        <v>592</v>
      </c>
      <c r="X517" s="71">
        <v>0</v>
      </c>
      <c r="Y517" s="71">
        <v>1539.3727377805401</v>
      </c>
      <c r="Z517" s="71">
        <v>1419.58669444412</v>
      </c>
      <c r="AA517" s="71">
        <v>2958.9594322246598</v>
      </c>
      <c r="AC517" s="70">
        <v>515</v>
      </c>
      <c r="AD517" s="70" t="s">
        <v>592</v>
      </c>
      <c r="AE517" s="71">
        <v>0</v>
      </c>
      <c r="AF517" s="71">
        <v>1001.01243349138</v>
      </c>
      <c r="AG517" s="71">
        <v>758.42440650489402</v>
      </c>
      <c r="AH517" s="71">
        <v>1759.43683999627</v>
      </c>
      <c r="AJ517" s="70">
        <v>515</v>
      </c>
      <c r="AK517" s="70" t="s">
        <v>592</v>
      </c>
      <c r="AL517" s="71">
        <v>0</v>
      </c>
      <c r="AM517" s="71">
        <v>11.3652667986305</v>
      </c>
      <c r="AN517" s="71">
        <v>13.6005109556331</v>
      </c>
      <c r="AO517" s="71">
        <v>24.965777754263598</v>
      </c>
      <c r="AQ517" s="70">
        <v>515</v>
      </c>
      <c r="AR517" s="70" t="s">
        <v>592</v>
      </c>
      <c r="AS517" s="71">
        <v>0</v>
      </c>
      <c r="AT517" s="71">
        <v>24.6987440373446</v>
      </c>
      <c r="AU517" s="71">
        <v>22.226710674196301</v>
      </c>
      <c r="AV517" s="71">
        <v>46.925454711541001</v>
      </c>
      <c r="AX517" s="70">
        <v>515</v>
      </c>
      <c r="AY517" s="70" t="s">
        <v>592</v>
      </c>
      <c r="AZ517" s="71">
        <v>0</v>
      </c>
      <c r="BA517" s="71">
        <v>11.3652667986305</v>
      </c>
      <c r="BB517" s="71">
        <v>13.6005109556331</v>
      </c>
      <c r="BC517" s="71">
        <v>24.965777754263598</v>
      </c>
      <c r="BE517" s="70">
        <v>515</v>
      </c>
      <c r="BF517" s="70" t="s">
        <v>592</v>
      </c>
      <c r="BG517" s="71">
        <v>0</v>
      </c>
      <c r="BH517" s="71">
        <v>24.6987440373446</v>
      </c>
      <c r="BI517" s="71">
        <v>22.226710674196301</v>
      </c>
      <c r="BJ517" s="71">
        <v>46.925454711541001</v>
      </c>
      <c r="BL517" s="70">
        <v>515</v>
      </c>
      <c r="BM517" s="70" t="s">
        <v>592</v>
      </c>
      <c r="BN517" s="71">
        <v>0</v>
      </c>
      <c r="BO517" s="71">
        <v>23.143321843190801</v>
      </c>
      <c r="BP517" s="71">
        <v>27.694994570297901</v>
      </c>
      <c r="BQ517" s="71">
        <v>50.838316413488599</v>
      </c>
      <c r="BS517" s="70">
        <v>515</v>
      </c>
      <c r="BT517" s="70" t="s">
        <v>592</v>
      </c>
      <c r="BU517" s="71">
        <v>0</v>
      </c>
      <c r="BV517" s="71">
        <v>38.6363080114821</v>
      </c>
      <c r="BW517" s="71">
        <v>35.958772008235499</v>
      </c>
      <c r="BX517" s="71">
        <v>74.595080019717599</v>
      </c>
      <c r="BZ517" s="70">
        <v>515</v>
      </c>
      <c r="CA517" s="70" t="s">
        <v>592</v>
      </c>
      <c r="CB517" s="71">
        <v>0</v>
      </c>
      <c r="CC517" s="71">
        <v>51.534228208024402</v>
      </c>
      <c r="CD517" s="71">
        <v>55.402545550400198</v>
      </c>
      <c r="CE517" s="71">
        <v>106.93677375842501</v>
      </c>
      <c r="CG517" s="70">
        <v>515</v>
      </c>
      <c r="CH517" s="70" t="s">
        <v>592</v>
      </c>
      <c r="CI517" s="71">
        <v>0</v>
      </c>
      <c r="CJ517" s="71">
        <v>86.8019979016549</v>
      </c>
      <c r="CK517" s="71">
        <v>114.00427242907</v>
      </c>
      <c r="CL517" s="71">
        <v>200.806270330725</v>
      </c>
      <c r="CN517" s="70">
        <v>515</v>
      </c>
      <c r="CO517" s="70" t="s">
        <v>592</v>
      </c>
      <c r="CP517" s="71">
        <v>0</v>
      </c>
      <c r="CQ517" s="71">
        <v>9.5863852453863707</v>
      </c>
      <c r="CR517" s="71">
        <v>11.4717709548628</v>
      </c>
      <c r="CS517" s="71">
        <v>21.058156200249201</v>
      </c>
      <c r="CU517" s="70">
        <v>515</v>
      </c>
      <c r="CV517" s="70" t="s">
        <v>592</v>
      </c>
      <c r="CW517" s="71">
        <v>0</v>
      </c>
      <c r="CX517" s="71">
        <v>19.6503672131144</v>
      </c>
      <c r="CY517" s="71">
        <v>19.044191308255101</v>
      </c>
      <c r="CZ517" s="71">
        <v>38.694558521369501</v>
      </c>
      <c r="DB517" s="70">
        <v>515</v>
      </c>
      <c r="DC517" s="70" t="s">
        <v>592</v>
      </c>
      <c r="DD517" s="71">
        <v>0</v>
      </c>
      <c r="DE517" s="71">
        <v>35.335574519679902</v>
      </c>
      <c r="DF517" s="71">
        <v>52.4852136060045</v>
      </c>
      <c r="DG517" s="71">
        <v>87.820788125684402</v>
      </c>
      <c r="DI517" s="70">
        <v>515</v>
      </c>
      <c r="DJ517" s="70" t="s">
        <v>592</v>
      </c>
      <c r="DK517" s="71">
        <v>0</v>
      </c>
      <c r="DL517" s="71">
        <v>74.9997186158472</v>
      </c>
      <c r="DM517" s="71">
        <v>69.502792525067093</v>
      </c>
      <c r="DN517" s="71">
        <v>144.50251114091401</v>
      </c>
      <c r="DP517" s="70">
        <v>515</v>
      </c>
      <c r="DQ517" s="70" t="s">
        <v>592</v>
      </c>
      <c r="DR517" s="71">
        <v>0</v>
      </c>
      <c r="DS517" s="71">
        <v>26.122422365957998</v>
      </c>
      <c r="DT517" s="71">
        <v>31.260004527011699</v>
      </c>
      <c r="DU517" s="71">
        <v>57.382426892969697</v>
      </c>
      <c r="DW517" s="70">
        <v>515</v>
      </c>
      <c r="DX517" s="70" t="s">
        <v>592</v>
      </c>
      <c r="DY517" s="71">
        <v>0</v>
      </c>
      <c r="DZ517" s="71">
        <v>92.956907796674699</v>
      </c>
      <c r="EA517" s="71">
        <v>54.530763259996803</v>
      </c>
      <c r="EB517" s="71">
        <v>147.48767105667099</v>
      </c>
    </row>
    <row r="518" spans="1:132" x14ac:dyDescent="0.35">
      <c r="A518" s="70">
        <v>516</v>
      </c>
      <c r="B518" s="70" t="s">
        <v>593</v>
      </c>
      <c r="C518" s="71">
        <v>0</v>
      </c>
      <c r="D518" s="71">
        <v>17.410129543970399</v>
      </c>
      <c r="E518" s="71">
        <v>6297.8645222947998</v>
      </c>
      <c r="F518" s="71">
        <v>6315.2746518387703</v>
      </c>
      <c r="H518" s="70">
        <v>516</v>
      </c>
      <c r="I518" s="70" t="s">
        <v>593</v>
      </c>
      <c r="J518" s="75">
        <v>0</v>
      </c>
      <c r="K518" s="71">
        <v>317.39134494640598</v>
      </c>
      <c r="L518" s="71">
        <v>113159.00926892601</v>
      </c>
      <c r="M518" s="71">
        <v>113476.400613872</v>
      </c>
      <c r="O518" s="70">
        <v>516</v>
      </c>
      <c r="P518" s="70" t="s">
        <v>593</v>
      </c>
      <c r="Q518" s="75">
        <v>0</v>
      </c>
      <c r="R518" s="71">
        <v>1910.5599385559301</v>
      </c>
      <c r="S518" s="71">
        <v>211130.92674039799</v>
      </c>
      <c r="T518" s="71">
        <v>213041.48667895401</v>
      </c>
      <c r="V518" s="70">
        <v>516</v>
      </c>
      <c r="W518" s="70" t="s">
        <v>593</v>
      </c>
      <c r="X518" s="71">
        <v>0</v>
      </c>
      <c r="Y518" s="71">
        <v>247.12539467112501</v>
      </c>
      <c r="Z518" s="71">
        <v>72211.4916981196</v>
      </c>
      <c r="AA518" s="71">
        <v>72458.617092790693</v>
      </c>
      <c r="AC518" s="70">
        <v>516</v>
      </c>
      <c r="AD518" s="70" t="s">
        <v>593</v>
      </c>
      <c r="AE518" s="71">
        <v>0</v>
      </c>
      <c r="AF518" s="71">
        <v>401.93122516847399</v>
      </c>
      <c r="AG518" s="71">
        <v>38516.971964532997</v>
      </c>
      <c r="AH518" s="71">
        <v>38918.903189701501</v>
      </c>
      <c r="AJ518" s="70">
        <v>516</v>
      </c>
      <c r="AK518" s="70" t="s">
        <v>593</v>
      </c>
      <c r="AL518" s="71">
        <v>0</v>
      </c>
      <c r="AM518" s="71">
        <v>1.63684669043458</v>
      </c>
      <c r="AN518" s="71">
        <v>691.366451656447</v>
      </c>
      <c r="AO518" s="71">
        <v>693.00329834688102</v>
      </c>
      <c r="AQ518" s="70">
        <v>516</v>
      </c>
      <c r="AR518" s="70" t="s">
        <v>593</v>
      </c>
      <c r="AS518" s="71">
        <v>0</v>
      </c>
      <c r="AT518" s="71">
        <v>23.229364635233502</v>
      </c>
      <c r="AU518" s="71">
        <v>1129.8764484122801</v>
      </c>
      <c r="AV518" s="71">
        <v>1153.1058130475101</v>
      </c>
      <c r="AX518" s="70">
        <v>516</v>
      </c>
      <c r="AY518" s="70" t="s">
        <v>593</v>
      </c>
      <c r="AZ518" s="71">
        <v>0</v>
      </c>
      <c r="BA518" s="71">
        <v>1.63684669043458</v>
      </c>
      <c r="BB518" s="71">
        <v>691.366451656447</v>
      </c>
      <c r="BC518" s="71">
        <v>693.00329834688102</v>
      </c>
      <c r="BE518" s="70">
        <v>516</v>
      </c>
      <c r="BF518" s="70" t="s">
        <v>593</v>
      </c>
      <c r="BG518" s="71">
        <v>0</v>
      </c>
      <c r="BH518" s="71">
        <v>23.229364635233502</v>
      </c>
      <c r="BI518" s="71">
        <v>1129.8764484122801</v>
      </c>
      <c r="BJ518" s="71">
        <v>1153.1058130475101</v>
      </c>
      <c r="BL518" s="70">
        <v>516</v>
      </c>
      <c r="BM518" s="70" t="s">
        <v>593</v>
      </c>
      <c r="BN518" s="71">
        <v>0</v>
      </c>
      <c r="BO518" s="71">
        <v>3.3331439055397998</v>
      </c>
      <c r="BP518" s="71">
        <v>1407.8434396452501</v>
      </c>
      <c r="BQ518" s="71">
        <v>1411.1765835507899</v>
      </c>
      <c r="BS518" s="70">
        <v>516</v>
      </c>
      <c r="BT518" s="70" t="s">
        <v>593</v>
      </c>
      <c r="BU518" s="71">
        <v>0</v>
      </c>
      <c r="BV518" s="71">
        <v>31.9770794748177</v>
      </c>
      <c r="BW518" s="71">
        <v>1827.3286898525901</v>
      </c>
      <c r="BX518" s="71">
        <v>1859.30576932741</v>
      </c>
      <c r="BZ518" s="70">
        <v>516</v>
      </c>
      <c r="CA518" s="70" t="s">
        <v>593</v>
      </c>
      <c r="CB518" s="71">
        <v>0</v>
      </c>
      <c r="CC518" s="71">
        <v>8.4080930906043303</v>
      </c>
      <c r="CD518" s="71">
        <v>2817.5980302972398</v>
      </c>
      <c r="CE518" s="71">
        <v>2826.00612338784</v>
      </c>
      <c r="CG518" s="70">
        <v>516</v>
      </c>
      <c r="CH518" s="70" t="s">
        <v>593</v>
      </c>
      <c r="CI518" s="71">
        <v>0</v>
      </c>
      <c r="CJ518" s="71">
        <v>49.766615678128097</v>
      </c>
      <c r="CK518" s="71">
        <v>5789.9553707819496</v>
      </c>
      <c r="CL518" s="71">
        <v>5839.7219864600802</v>
      </c>
      <c r="CN518" s="70">
        <v>516</v>
      </c>
      <c r="CO518" s="70" t="s">
        <v>593</v>
      </c>
      <c r="CP518" s="71">
        <v>0</v>
      </c>
      <c r="CQ518" s="71">
        <v>1.3806488875414999</v>
      </c>
      <c r="CR518" s="71">
        <v>583.15438332808196</v>
      </c>
      <c r="CS518" s="71">
        <v>584.535032215623</v>
      </c>
      <c r="CU518" s="70">
        <v>516</v>
      </c>
      <c r="CV518" s="70" t="s">
        <v>593</v>
      </c>
      <c r="CW518" s="71">
        <v>0</v>
      </c>
      <c r="CX518" s="71">
        <v>18.832587559838501</v>
      </c>
      <c r="CY518" s="71">
        <v>968.01165696790304</v>
      </c>
      <c r="CZ518" s="71">
        <v>986.84424452774101</v>
      </c>
      <c r="DB518" s="70">
        <v>516</v>
      </c>
      <c r="DC518" s="70" t="s">
        <v>593</v>
      </c>
      <c r="DD518" s="71">
        <v>0</v>
      </c>
      <c r="DE518" s="71">
        <v>7.5188484327431304</v>
      </c>
      <c r="DF518" s="71">
        <v>2670.9684365463199</v>
      </c>
      <c r="DG518" s="71">
        <v>2678.48728497907</v>
      </c>
      <c r="DI518" s="70">
        <v>516</v>
      </c>
      <c r="DJ518" s="70" t="s">
        <v>593</v>
      </c>
      <c r="DK518" s="71">
        <v>0</v>
      </c>
      <c r="DL518" s="71">
        <v>71.069843748444299</v>
      </c>
      <c r="DM518" s="71">
        <v>3533.15240656475</v>
      </c>
      <c r="DN518" s="71">
        <v>3604.2222503131902</v>
      </c>
      <c r="DP518" s="70">
        <v>516</v>
      </c>
      <c r="DQ518" s="70" t="s">
        <v>593</v>
      </c>
      <c r="DR518" s="71">
        <v>0</v>
      </c>
      <c r="DS518" s="71">
        <v>3.7621994585296399</v>
      </c>
      <c r="DT518" s="71">
        <v>1589.0666519152601</v>
      </c>
      <c r="DU518" s="71">
        <v>1592.82885137378</v>
      </c>
      <c r="DW518" s="70">
        <v>516</v>
      </c>
      <c r="DX518" s="70" t="s">
        <v>593</v>
      </c>
      <c r="DY518" s="71">
        <v>0</v>
      </c>
      <c r="DZ518" s="71">
        <v>41.711033579809701</v>
      </c>
      <c r="EA518" s="71">
        <v>2771.34293446434</v>
      </c>
      <c r="EB518" s="71">
        <v>2813.0539680441502</v>
      </c>
    </row>
    <row r="519" spans="1:132" x14ac:dyDescent="0.35">
      <c r="A519" s="70">
        <v>517</v>
      </c>
      <c r="B519" s="70" t="s">
        <v>594</v>
      </c>
      <c r="C519" s="71">
        <v>0</v>
      </c>
      <c r="D519" s="71">
        <v>0</v>
      </c>
      <c r="E519" s="71">
        <v>3259.8766791172202</v>
      </c>
      <c r="F519" s="71">
        <v>3259.8766791172202</v>
      </c>
      <c r="H519" s="70">
        <v>517</v>
      </c>
      <c r="I519" s="70" t="s">
        <v>594</v>
      </c>
      <c r="J519" s="75">
        <v>0</v>
      </c>
      <c r="K519" s="71">
        <v>0</v>
      </c>
      <c r="L519" s="71">
        <v>58467.332655105602</v>
      </c>
      <c r="M519" s="71">
        <v>58467.332655105602</v>
      </c>
      <c r="O519" s="70">
        <v>517</v>
      </c>
      <c r="P519" s="70" t="s">
        <v>594</v>
      </c>
      <c r="Q519" s="75">
        <v>0</v>
      </c>
      <c r="R519" s="71">
        <v>0</v>
      </c>
      <c r="S519" s="71">
        <v>108645.650858402</v>
      </c>
      <c r="T519" s="71">
        <v>108645.650858402</v>
      </c>
      <c r="V519" s="70">
        <v>517</v>
      </c>
      <c r="W519" s="70" t="s">
        <v>594</v>
      </c>
      <c r="X519" s="71">
        <v>0</v>
      </c>
      <c r="Y519" s="71">
        <v>0</v>
      </c>
      <c r="Z519" s="71">
        <v>37360.656326169599</v>
      </c>
      <c r="AA519" s="71">
        <v>37360.656326169599</v>
      </c>
      <c r="AC519" s="70">
        <v>517</v>
      </c>
      <c r="AD519" s="70" t="s">
        <v>594</v>
      </c>
      <c r="AE519" s="71">
        <v>0</v>
      </c>
      <c r="AF519" s="71">
        <v>0</v>
      </c>
      <c r="AG519" s="71">
        <v>19803.7601552669</v>
      </c>
      <c r="AH519" s="71">
        <v>19803.7601552669</v>
      </c>
      <c r="AJ519" s="70">
        <v>517</v>
      </c>
      <c r="AK519" s="70" t="s">
        <v>594</v>
      </c>
      <c r="AL519" s="71">
        <v>0</v>
      </c>
      <c r="AM519" s="71">
        <v>0</v>
      </c>
      <c r="AN519" s="71">
        <v>356.77748807189698</v>
      </c>
      <c r="AO519" s="71">
        <v>356.77748807189698</v>
      </c>
      <c r="AQ519" s="70">
        <v>517</v>
      </c>
      <c r="AR519" s="70" t="s">
        <v>594</v>
      </c>
      <c r="AS519" s="71">
        <v>0</v>
      </c>
      <c r="AT519" s="71">
        <v>0</v>
      </c>
      <c r="AU519" s="71">
        <v>583.08302093163695</v>
      </c>
      <c r="AV519" s="71">
        <v>583.08302093163695</v>
      </c>
      <c r="AX519" s="70">
        <v>517</v>
      </c>
      <c r="AY519" s="70" t="s">
        <v>594</v>
      </c>
      <c r="AZ519" s="71">
        <v>0</v>
      </c>
      <c r="BA519" s="71">
        <v>0</v>
      </c>
      <c r="BB519" s="71">
        <v>356.77748807189698</v>
      </c>
      <c r="BC519" s="71">
        <v>356.77748807189698</v>
      </c>
      <c r="BE519" s="70">
        <v>517</v>
      </c>
      <c r="BF519" s="70" t="s">
        <v>594</v>
      </c>
      <c r="BG519" s="71">
        <v>0</v>
      </c>
      <c r="BH519" s="71">
        <v>0</v>
      </c>
      <c r="BI519" s="71">
        <v>583.08302093163695</v>
      </c>
      <c r="BJ519" s="71">
        <v>583.08302093163695</v>
      </c>
      <c r="BL519" s="70">
        <v>517</v>
      </c>
      <c r="BM519" s="70" t="s">
        <v>594</v>
      </c>
      <c r="BN519" s="71">
        <v>0</v>
      </c>
      <c r="BO519" s="71">
        <v>0</v>
      </c>
      <c r="BP519" s="71">
        <v>726.5131896286</v>
      </c>
      <c r="BQ519" s="71">
        <v>726.5131896286</v>
      </c>
      <c r="BS519" s="70">
        <v>517</v>
      </c>
      <c r="BT519" s="70" t="s">
        <v>594</v>
      </c>
      <c r="BU519" s="71">
        <v>0</v>
      </c>
      <c r="BV519" s="71">
        <v>0</v>
      </c>
      <c r="BW519" s="71">
        <v>941.80693588103395</v>
      </c>
      <c r="BX519" s="71">
        <v>941.80693588103395</v>
      </c>
      <c r="BZ519" s="70">
        <v>517</v>
      </c>
      <c r="CA519" s="70" t="s">
        <v>594</v>
      </c>
      <c r="CB519" s="71">
        <v>0</v>
      </c>
      <c r="CC519" s="71">
        <v>0</v>
      </c>
      <c r="CD519" s="71">
        <v>1456.5398579519899</v>
      </c>
      <c r="CE519" s="71">
        <v>1456.5398579519899</v>
      </c>
      <c r="CG519" s="70">
        <v>517</v>
      </c>
      <c r="CH519" s="70" t="s">
        <v>594</v>
      </c>
      <c r="CI519" s="71">
        <v>0</v>
      </c>
      <c r="CJ519" s="71">
        <v>0</v>
      </c>
      <c r="CK519" s="71">
        <v>2977.32206396534</v>
      </c>
      <c r="CL519" s="71">
        <v>2977.32206396534</v>
      </c>
      <c r="CN519" s="70">
        <v>517</v>
      </c>
      <c r="CO519" s="70" t="s">
        <v>594</v>
      </c>
      <c r="CP519" s="71">
        <v>0</v>
      </c>
      <c r="CQ519" s="71">
        <v>0</v>
      </c>
      <c r="CR519" s="71">
        <v>300.93498974881697</v>
      </c>
      <c r="CS519" s="71">
        <v>300.93498974881697</v>
      </c>
      <c r="CU519" s="70">
        <v>517</v>
      </c>
      <c r="CV519" s="70" t="s">
        <v>594</v>
      </c>
      <c r="CW519" s="71">
        <v>0</v>
      </c>
      <c r="CX519" s="71">
        <v>0</v>
      </c>
      <c r="CY519" s="71">
        <v>499.38434005844698</v>
      </c>
      <c r="CZ519" s="71">
        <v>499.38434005844698</v>
      </c>
      <c r="DB519" s="70">
        <v>517</v>
      </c>
      <c r="DC519" s="70" t="s">
        <v>594</v>
      </c>
      <c r="DD519" s="71">
        <v>0</v>
      </c>
      <c r="DE519" s="71">
        <v>0</v>
      </c>
      <c r="DF519" s="71">
        <v>1384.18729243455</v>
      </c>
      <c r="DG519" s="71">
        <v>1384.18729243455</v>
      </c>
      <c r="DI519" s="70">
        <v>517</v>
      </c>
      <c r="DJ519" s="70" t="s">
        <v>594</v>
      </c>
      <c r="DK519" s="71">
        <v>0</v>
      </c>
      <c r="DL519" s="71">
        <v>0</v>
      </c>
      <c r="DM519" s="71">
        <v>1823.3858284728101</v>
      </c>
      <c r="DN519" s="71">
        <v>1823.3858284728101</v>
      </c>
      <c r="DP519" s="70">
        <v>517</v>
      </c>
      <c r="DQ519" s="70" t="s">
        <v>594</v>
      </c>
      <c r="DR519" s="71">
        <v>0</v>
      </c>
      <c r="DS519" s="71">
        <v>0</v>
      </c>
      <c r="DT519" s="71">
        <v>820.03285969517799</v>
      </c>
      <c r="DU519" s="71">
        <v>820.03285969517799</v>
      </c>
      <c r="DW519" s="70">
        <v>517</v>
      </c>
      <c r="DX519" s="70" t="s">
        <v>594</v>
      </c>
      <c r="DY519" s="71">
        <v>0</v>
      </c>
      <c r="DZ519" s="71">
        <v>0</v>
      </c>
      <c r="EA519" s="71">
        <v>1428.8201024847799</v>
      </c>
      <c r="EB519" s="71">
        <v>1428.8201024847799</v>
      </c>
    </row>
    <row r="520" spans="1:132" x14ac:dyDescent="0.35">
      <c r="A520" s="70">
        <v>518</v>
      </c>
      <c r="B520" s="70" t="s">
        <v>595</v>
      </c>
      <c r="C520" s="71">
        <v>0</v>
      </c>
      <c r="D520" s="71">
        <v>14793.6486588112</v>
      </c>
      <c r="E520" s="71">
        <v>8770.5471895103092</v>
      </c>
      <c r="F520" s="71">
        <v>23564.195848321498</v>
      </c>
      <c r="H520" s="70">
        <v>518</v>
      </c>
      <c r="I520" s="70" t="s">
        <v>595</v>
      </c>
      <c r="J520" s="75">
        <v>0</v>
      </c>
      <c r="K520" s="71">
        <v>180467.48105224199</v>
      </c>
      <c r="L520" s="71">
        <v>157867.957264386</v>
      </c>
      <c r="M520" s="71">
        <v>338335.43831662898</v>
      </c>
      <c r="O520" s="70">
        <v>518</v>
      </c>
      <c r="P520" s="70" t="s">
        <v>595</v>
      </c>
      <c r="Q520" s="75">
        <v>0</v>
      </c>
      <c r="R520" s="71">
        <v>579485.49026699399</v>
      </c>
      <c r="S520" s="71">
        <v>295721.40089059999</v>
      </c>
      <c r="T520" s="71">
        <v>875206.89115759404</v>
      </c>
      <c r="V520" s="70">
        <v>518</v>
      </c>
      <c r="W520" s="70" t="s">
        <v>595</v>
      </c>
      <c r="X520" s="71">
        <v>0</v>
      </c>
      <c r="Y520" s="71">
        <v>136930.76425921899</v>
      </c>
      <c r="Z520" s="71">
        <v>100608.93103608</v>
      </c>
      <c r="AA520" s="71">
        <v>237539.69529529801</v>
      </c>
      <c r="AC520" s="70">
        <v>518</v>
      </c>
      <c r="AD520" s="70" t="s">
        <v>595</v>
      </c>
      <c r="AE520" s="71">
        <v>0</v>
      </c>
      <c r="AF520" s="71">
        <v>211431.76222979499</v>
      </c>
      <c r="AG520" s="71">
        <v>53993.129062228501</v>
      </c>
      <c r="AH520" s="71">
        <v>265424.89129202301</v>
      </c>
      <c r="AJ520" s="70">
        <v>518</v>
      </c>
      <c r="AK520" s="70" t="s">
        <v>595</v>
      </c>
      <c r="AL520" s="71">
        <v>0</v>
      </c>
      <c r="AM520" s="71">
        <v>994.25779730135798</v>
      </c>
      <c r="AN520" s="71">
        <v>965.69108188413804</v>
      </c>
      <c r="AO520" s="71">
        <v>1959.9488791854999</v>
      </c>
      <c r="AQ520" s="70">
        <v>518</v>
      </c>
      <c r="AR520" s="70" t="s">
        <v>595</v>
      </c>
      <c r="AS520" s="71">
        <v>0</v>
      </c>
      <c r="AT520" s="71">
        <v>8487.1852027914993</v>
      </c>
      <c r="AU520" s="71">
        <v>1578.1589696140099</v>
      </c>
      <c r="AV520" s="71">
        <v>10065.344172405499</v>
      </c>
      <c r="AX520" s="70">
        <v>518</v>
      </c>
      <c r="AY520" s="70" t="s">
        <v>595</v>
      </c>
      <c r="AZ520" s="71">
        <v>0</v>
      </c>
      <c r="BA520" s="71">
        <v>994.25779730135798</v>
      </c>
      <c r="BB520" s="71">
        <v>965.69108188413804</v>
      </c>
      <c r="BC520" s="71">
        <v>1959.9488791854999</v>
      </c>
      <c r="BE520" s="70">
        <v>518</v>
      </c>
      <c r="BF520" s="70" t="s">
        <v>595</v>
      </c>
      <c r="BG520" s="71">
        <v>0</v>
      </c>
      <c r="BH520" s="71">
        <v>8487.1852027914993</v>
      </c>
      <c r="BI520" s="71">
        <v>1578.1589696140099</v>
      </c>
      <c r="BJ520" s="71">
        <v>10065.344172405499</v>
      </c>
      <c r="BL520" s="70">
        <v>518</v>
      </c>
      <c r="BM520" s="70" t="s">
        <v>595</v>
      </c>
      <c r="BN520" s="71">
        <v>0</v>
      </c>
      <c r="BO520" s="71">
        <v>2024.6271914021399</v>
      </c>
      <c r="BP520" s="71">
        <v>1966.4562130505201</v>
      </c>
      <c r="BQ520" s="71">
        <v>3991.08340445266</v>
      </c>
      <c r="BS520" s="70">
        <v>518</v>
      </c>
      <c r="BT520" s="70" t="s">
        <v>595</v>
      </c>
      <c r="BU520" s="71">
        <v>0</v>
      </c>
      <c r="BV520" s="71">
        <v>15406.240700513499</v>
      </c>
      <c r="BW520" s="71">
        <v>2555.5187934877299</v>
      </c>
      <c r="BX520" s="71">
        <v>17961.759494001199</v>
      </c>
      <c r="BZ520" s="70">
        <v>518</v>
      </c>
      <c r="CA520" s="70" t="s">
        <v>595</v>
      </c>
      <c r="CB520" s="71">
        <v>0</v>
      </c>
      <c r="CC520" s="71">
        <v>4674.6011213964603</v>
      </c>
      <c r="CD520" s="71">
        <v>3928.87665936754</v>
      </c>
      <c r="CE520" s="71">
        <v>8603.4777807640003</v>
      </c>
      <c r="CG520" s="70">
        <v>518</v>
      </c>
      <c r="CH520" s="70" t="s">
        <v>595</v>
      </c>
      <c r="CI520" s="71">
        <v>0</v>
      </c>
      <c r="CJ520" s="71">
        <v>22043.2469917241</v>
      </c>
      <c r="CK520" s="71">
        <v>8115.36324230224</v>
      </c>
      <c r="CL520" s="71">
        <v>30158.610234026299</v>
      </c>
      <c r="CN520" s="70">
        <v>518</v>
      </c>
      <c r="CO520" s="70" t="s">
        <v>595</v>
      </c>
      <c r="CP520" s="71">
        <v>0</v>
      </c>
      <c r="CQ520" s="71">
        <v>838.63744222076798</v>
      </c>
      <c r="CR520" s="71">
        <v>814.54196395027202</v>
      </c>
      <c r="CS520" s="71">
        <v>1653.17940617104</v>
      </c>
      <c r="CU520" s="70">
        <v>518</v>
      </c>
      <c r="CV520" s="70" t="s">
        <v>595</v>
      </c>
      <c r="CW520" s="71">
        <v>0</v>
      </c>
      <c r="CX520" s="71">
        <v>6872.4267715216201</v>
      </c>
      <c r="CY520" s="71">
        <v>1352.5165169418001</v>
      </c>
      <c r="CZ520" s="71">
        <v>8224.9432884634298</v>
      </c>
      <c r="DB520" s="70">
        <v>518</v>
      </c>
      <c r="DC520" s="70" t="s">
        <v>595</v>
      </c>
      <c r="DD520" s="71">
        <v>0</v>
      </c>
      <c r="DE520" s="71">
        <v>4217.0236405682699</v>
      </c>
      <c r="DF520" s="71">
        <v>3715.2711685437998</v>
      </c>
      <c r="DG520" s="71">
        <v>7932.2948091120697</v>
      </c>
      <c r="DI520" s="70">
        <v>518</v>
      </c>
      <c r="DJ520" s="70" t="s">
        <v>595</v>
      </c>
      <c r="DK520" s="71">
        <v>0</v>
      </c>
      <c r="DL520" s="71">
        <v>25782.458206757201</v>
      </c>
      <c r="DM520" s="71">
        <v>4934.7565136207704</v>
      </c>
      <c r="DN520" s="71">
        <v>30717.214720377899</v>
      </c>
      <c r="DP520" s="70">
        <v>518</v>
      </c>
      <c r="DQ520" s="70" t="s">
        <v>595</v>
      </c>
      <c r="DR520" s="71">
        <v>0</v>
      </c>
      <c r="DS520" s="71">
        <v>2285.24526365565</v>
      </c>
      <c r="DT520" s="71">
        <v>2219.5862853880499</v>
      </c>
      <c r="DU520" s="71">
        <v>4504.8315490436999</v>
      </c>
      <c r="DW520" s="70">
        <v>518</v>
      </c>
      <c r="DX520" s="70" t="s">
        <v>595</v>
      </c>
      <c r="DY520" s="71">
        <v>0</v>
      </c>
      <c r="DZ520" s="71">
        <v>14241.037381395499</v>
      </c>
      <c r="EA520" s="71">
        <v>3874.4826988111099</v>
      </c>
      <c r="EB520" s="71">
        <v>18115.520080206599</v>
      </c>
    </row>
    <row r="521" spans="1:132" x14ac:dyDescent="0.35">
      <c r="A521" s="70">
        <v>519</v>
      </c>
      <c r="B521" s="70" t="s">
        <v>596</v>
      </c>
      <c r="C521" s="71">
        <v>0</v>
      </c>
      <c r="D521" s="71">
        <v>0</v>
      </c>
      <c r="E521" s="71">
        <v>0</v>
      </c>
      <c r="F521" s="71">
        <v>0</v>
      </c>
      <c r="H521" s="70">
        <v>519</v>
      </c>
      <c r="I521" s="70" t="s">
        <v>596</v>
      </c>
      <c r="J521" s="75">
        <v>0</v>
      </c>
      <c r="K521" s="71">
        <v>0</v>
      </c>
      <c r="L521" s="71">
        <v>0</v>
      </c>
      <c r="M521" s="71">
        <v>0</v>
      </c>
      <c r="O521" s="70">
        <v>519</v>
      </c>
      <c r="P521" s="70" t="s">
        <v>596</v>
      </c>
      <c r="Q521" s="75">
        <v>0</v>
      </c>
      <c r="R521" s="71">
        <v>0</v>
      </c>
      <c r="S521" s="71">
        <v>0</v>
      </c>
      <c r="T521" s="71">
        <v>0</v>
      </c>
      <c r="V521" s="70">
        <v>519</v>
      </c>
      <c r="W521" s="70" t="s">
        <v>596</v>
      </c>
      <c r="X521" s="71">
        <v>0</v>
      </c>
      <c r="Y521" s="71">
        <v>0</v>
      </c>
      <c r="Z521" s="71">
        <v>0</v>
      </c>
      <c r="AA521" s="71">
        <v>0</v>
      </c>
      <c r="AC521" s="70">
        <v>519</v>
      </c>
      <c r="AD521" s="70" t="s">
        <v>596</v>
      </c>
      <c r="AE521" s="71">
        <v>0</v>
      </c>
      <c r="AF521" s="71">
        <v>0</v>
      </c>
      <c r="AG521" s="71">
        <v>0</v>
      </c>
      <c r="AH521" s="71">
        <v>0</v>
      </c>
      <c r="AJ521" s="70">
        <v>519</v>
      </c>
      <c r="AK521" s="70" t="s">
        <v>596</v>
      </c>
      <c r="AL521" s="71">
        <v>0</v>
      </c>
      <c r="AM521" s="71">
        <v>0</v>
      </c>
      <c r="AN521" s="71">
        <v>0</v>
      </c>
      <c r="AO521" s="71">
        <v>0</v>
      </c>
      <c r="AQ521" s="70">
        <v>519</v>
      </c>
      <c r="AR521" s="70" t="s">
        <v>596</v>
      </c>
      <c r="AS521" s="71">
        <v>0</v>
      </c>
      <c r="AT521" s="71">
        <v>0</v>
      </c>
      <c r="AU521" s="71">
        <v>0</v>
      </c>
      <c r="AV521" s="71">
        <v>0</v>
      </c>
      <c r="AX521" s="70">
        <v>519</v>
      </c>
      <c r="AY521" s="70" t="s">
        <v>596</v>
      </c>
      <c r="AZ521" s="71">
        <v>0</v>
      </c>
      <c r="BA521" s="71">
        <v>0</v>
      </c>
      <c r="BB521" s="71">
        <v>0</v>
      </c>
      <c r="BC521" s="71">
        <v>0</v>
      </c>
      <c r="BE521" s="70">
        <v>519</v>
      </c>
      <c r="BF521" s="70" t="s">
        <v>596</v>
      </c>
      <c r="BG521" s="71">
        <v>0</v>
      </c>
      <c r="BH521" s="71">
        <v>0</v>
      </c>
      <c r="BI521" s="71">
        <v>0</v>
      </c>
      <c r="BJ521" s="71">
        <v>0</v>
      </c>
      <c r="BL521" s="70">
        <v>519</v>
      </c>
      <c r="BM521" s="70" t="s">
        <v>596</v>
      </c>
      <c r="BN521" s="71">
        <v>0</v>
      </c>
      <c r="BO521" s="71">
        <v>0</v>
      </c>
      <c r="BP521" s="71">
        <v>0</v>
      </c>
      <c r="BQ521" s="71">
        <v>0</v>
      </c>
      <c r="BS521" s="70">
        <v>519</v>
      </c>
      <c r="BT521" s="70" t="s">
        <v>596</v>
      </c>
      <c r="BU521" s="71">
        <v>0</v>
      </c>
      <c r="BV521" s="71">
        <v>0</v>
      </c>
      <c r="BW521" s="71">
        <v>0</v>
      </c>
      <c r="BX521" s="71">
        <v>0</v>
      </c>
      <c r="BZ521" s="70">
        <v>519</v>
      </c>
      <c r="CA521" s="70" t="s">
        <v>596</v>
      </c>
      <c r="CB521" s="71">
        <v>0</v>
      </c>
      <c r="CC521" s="71">
        <v>0</v>
      </c>
      <c r="CD521" s="71">
        <v>0</v>
      </c>
      <c r="CE521" s="71">
        <v>0</v>
      </c>
      <c r="CG521" s="70">
        <v>519</v>
      </c>
      <c r="CH521" s="70" t="s">
        <v>596</v>
      </c>
      <c r="CI521" s="71">
        <v>0</v>
      </c>
      <c r="CJ521" s="71">
        <v>0</v>
      </c>
      <c r="CK521" s="71">
        <v>0</v>
      </c>
      <c r="CL521" s="71">
        <v>0</v>
      </c>
      <c r="CN521" s="70">
        <v>519</v>
      </c>
      <c r="CO521" s="70" t="s">
        <v>596</v>
      </c>
      <c r="CP521" s="71">
        <v>0</v>
      </c>
      <c r="CQ521" s="71">
        <v>0</v>
      </c>
      <c r="CR521" s="71">
        <v>0</v>
      </c>
      <c r="CS521" s="71">
        <v>0</v>
      </c>
      <c r="CU521" s="70">
        <v>519</v>
      </c>
      <c r="CV521" s="70" t="s">
        <v>596</v>
      </c>
      <c r="CW521" s="71">
        <v>0</v>
      </c>
      <c r="CX521" s="71">
        <v>0</v>
      </c>
      <c r="CY521" s="71">
        <v>0</v>
      </c>
      <c r="CZ521" s="71">
        <v>0</v>
      </c>
      <c r="DB521" s="70">
        <v>519</v>
      </c>
      <c r="DC521" s="70" t="s">
        <v>596</v>
      </c>
      <c r="DD521" s="71">
        <v>0</v>
      </c>
      <c r="DE521" s="71">
        <v>0</v>
      </c>
      <c r="DF521" s="71">
        <v>0</v>
      </c>
      <c r="DG521" s="71">
        <v>0</v>
      </c>
      <c r="DI521" s="70">
        <v>519</v>
      </c>
      <c r="DJ521" s="70" t="s">
        <v>596</v>
      </c>
      <c r="DK521" s="71">
        <v>0</v>
      </c>
      <c r="DL521" s="71">
        <v>0</v>
      </c>
      <c r="DM521" s="71">
        <v>0</v>
      </c>
      <c r="DN521" s="71">
        <v>0</v>
      </c>
      <c r="DP521" s="70">
        <v>519</v>
      </c>
      <c r="DQ521" s="70" t="s">
        <v>596</v>
      </c>
      <c r="DR521" s="71">
        <v>0</v>
      </c>
      <c r="DS521" s="71">
        <v>0</v>
      </c>
      <c r="DT521" s="71">
        <v>0</v>
      </c>
      <c r="DU521" s="71">
        <v>0</v>
      </c>
      <c r="DW521" s="70">
        <v>519</v>
      </c>
      <c r="DX521" s="70" t="s">
        <v>596</v>
      </c>
      <c r="DY521" s="71">
        <v>0</v>
      </c>
      <c r="DZ521" s="71">
        <v>0</v>
      </c>
      <c r="EA521" s="71">
        <v>0</v>
      </c>
      <c r="EB521" s="71">
        <v>0</v>
      </c>
    </row>
    <row r="522" spans="1:132" x14ac:dyDescent="0.35">
      <c r="A522" s="70">
        <v>520</v>
      </c>
      <c r="B522" s="70" t="s">
        <v>597</v>
      </c>
      <c r="C522" s="71">
        <v>0</v>
      </c>
      <c r="D522" s="71">
        <v>1518.73707680191</v>
      </c>
      <c r="E522" s="71">
        <v>2862.36712386718</v>
      </c>
      <c r="F522" s="71">
        <v>4381.1042006690996</v>
      </c>
      <c r="H522" s="70">
        <v>520</v>
      </c>
      <c r="I522" s="70" t="s">
        <v>597</v>
      </c>
      <c r="J522" s="75">
        <v>0</v>
      </c>
      <c r="K522" s="71">
        <v>12409.3176140125</v>
      </c>
      <c r="L522" s="71">
        <v>51516.2069463281</v>
      </c>
      <c r="M522" s="71">
        <v>63925.5245603406</v>
      </c>
      <c r="O522" s="70">
        <v>520</v>
      </c>
      <c r="P522" s="70" t="s">
        <v>597</v>
      </c>
      <c r="Q522" s="75">
        <v>0</v>
      </c>
      <c r="R522" s="71">
        <v>67608.220947881593</v>
      </c>
      <c r="S522" s="71">
        <v>96477.015036633296</v>
      </c>
      <c r="T522" s="71">
        <v>164085.23598451499</v>
      </c>
      <c r="V522" s="70">
        <v>520</v>
      </c>
      <c r="W522" s="70" t="s">
        <v>597</v>
      </c>
      <c r="X522" s="71">
        <v>0</v>
      </c>
      <c r="Y522" s="71">
        <v>33925.021442174999</v>
      </c>
      <c r="Z522" s="71">
        <v>32833.919495521797</v>
      </c>
      <c r="AA522" s="71">
        <v>66758.940937696796</v>
      </c>
      <c r="AC522" s="70">
        <v>520</v>
      </c>
      <c r="AD522" s="70" t="s">
        <v>597</v>
      </c>
      <c r="AE522" s="71">
        <v>0</v>
      </c>
      <c r="AF522" s="71">
        <v>18203.724612384602</v>
      </c>
      <c r="AG522" s="71">
        <v>17613.969813223099</v>
      </c>
      <c r="AH522" s="71">
        <v>35817.694425607697</v>
      </c>
      <c r="AJ522" s="70">
        <v>520</v>
      </c>
      <c r="AK522" s="70" t="s">
        <v>597</v>
      </c>
      <c r="AL522" s="71">
        <v>0</v>
      </c>
      <c r="AM522" s="71">
        <v>54.522226925600201</v>
      </c>
      <c r="AN522" s="71">
        <v>315.10476742545302</v>
      </c>
      <c r="AO522" s="71">
        <v>369.62699435105299</v>
      </c>
      <c r="AQ522" s="70">
        <v>520</v>
      </c>
      <c r="AR522" s="70" t="s">
        <v>597</v>
      </c>
      <c r="AS522" s="71">
        <v>0</v>
      </c>
      <c r="AT522" s="71">
        <v>201.18431242349399</v>
      </c>
      <c r="AU522" s="71">
        <v>514.95365543997298</v>
      </c>
      <c r="AV522" s="71">
        <v>716.137967863467</v>
      </c>
      <c r="AX522" s="70">
        <v>520</v>
      </c>
      <c r="AY522" s="70" t="s">
        <v>597</v>
      </c>
      <c r="AZ522" s="71">
        <v>0</v>
      </c>
      <c r="BA522" s="71">
        <v>54.522226925600201</v>
      </c>
      <c r="BB522" s="71">
        <v>315.10476742545302</v>
      </c>
      <c r="BC522" s="71">
        <v>369.62699435105299</v>
      </c>
      <c r="BE522" s="70">
        <v>520</v>
      </c>
      <c r="BF522" s="70" t="s">
        <v>597</v>
      </c>
      <c r="BG522" s="71">
        <v>0</v>
      </c>
      <c r="BH522" s="71">
        <v>201.18431242349399</v>
      </c>
      <c r="BI522" s="71">
        <v>514.95365543997298</v>
      </c>
      <c r="BJ522" s="71">
        <v>716.137967863467</v>
      </c>
      <c r="BL522" s="70">
        <v>520</v>
      </c>
      <c r="BM522" s="70" t="s">
        <v>597</v>
      </c>
      <c r="BN522" s="71">
        <v>0</v>
      </c>
      <c r="BO522" s="71">
        <v>111.024709556198</v>
      </c>
      <c r="BP522" s="71">
        <v>641.65418868387496</v>
      </c>
      <c r="BQ522" s="71">
        <v>752.67889824007295</v>
      </c>
      <c r="BS522" s="70">
        <v>520</v>
      </c>
      <c r="BT522" s="70" t="s">
        <v>597</v>
      </c>
      <c r="BU522" s="71">
        <v>0</v>
      </c>
      <c r="BV522" s="71">
        <v>327.20405991521102</v>
      </c>
      <c r="BW522" s="71">
        <v>833.80072896235299</v>
      </c>
      <c r="BX522" s="71">
        <v>1161.00478887756</v>
      </c>
      <c r="BZ522" s="70">
        <v>520</v>
      </c>
      <c r="CA522" s="70" t="s">
        <v>597</v>
      </c>
      <c r="CB522" s="71">
        <v>0</v>
      </c>
      <c r="CC522" s="71">
        <v>344.57253029692299</v>
      </c>
      <c r="CD522" s="71">
        <v>1282.1295070890501</v>
      </c>
      <c r="CE522" s="71">
        <v>1626.70203738598</v>
      </c>
      <c r="CG522" s="70">
        <v>520</v>
      </c>
      <c r="CH522" s="70" t="s">
        <v>597</v>
      </c>
      <c r="CI522" s="71">
        <v>0</v>
      </c>
      <c r="CJ522" s="71">
        <v>799.02334461573105</v>
      </c>
      <c r="CK522" s="71">
        <v>2647.4641358798599</v>
      </c>
      <c r="CL522" s="71">
        <v>3446.4874804955898</v>
      </c>
      <c r="CN522" s="70">
        <v>520</v>
      </c>
      <c r="CO522" s="70" t="s">
        <v>597</v>
      </c>
      <c r="CP522" s="71">
        <v>0</v>
      </c>
      <c r="CQ522" s="71">
        <v>45.988455969037403</v>
      </c>
      <c r="CR522" s="71">
        <v>265.78484664893699</v>
      </c>
      <c r="CS522" s="71">
        <v>311.77330261797402</v>
      </c>
      <c r="CU522" s="70">
        <v>520</v>
      </c>
      <c r="CV522" s="70" t="s">
        <v>597</v>
      </c>
      <c r="CW522" s="71">
        <v>0</v>
      </c>
      <c r="CX522" s="71">
        <v>164.53240092174499</v>
      </c>
      <c r="CY522" s="71">
        <v>441.31735528633499</v>
      </c>
      <c r="CZ522" s="71">
        <v>605.84975620807904</v>
      </c>
      <c r="DB522" s="70">
        <v>520</v>
      </c>
      <c r="DC522" s="70" t="s">
        <v>597</v>
      </c>
      <c r="DD522" s="71">
        <v>0</v>
      </c>
      <c r="DE522" s="71">
        <v>835.85155803893895</v>
      </c>
      <c r="DF522" s="71">
        <v>1212.6110759487899</v>
      </c>
      <c r="DG522" s="71">
        <v>2048.46263398773</v>
      </c>
      <c r="DI522" s="70">
        <v>520</v>
      </c>
      <c r="DJ522" s="70" t="s">
        <v>597</v>
      </c>
      <c r="DK522" s="71">
        <v>0</v>
      </c>
      <c r="DL522" s="71">
        <v>619.21969504131005</v>
      </c>
      <c r="DM522" s="71">
        <v>1610.21609359847</v>
      </c>
      <c r="DN522" s="71">
        <v>2229.4357886397802</v>
      </c>
      <c r="DP522" s="70">
        <v>520</v>
      </c>
      <c r="DQ522" s="70" t="s">
        <v>597</v>
      </c>
      <c r="DR522" s="71">
        <v>0</v>
      </c>
      <c r="DS522" s="71">
        <v>125.316252167063</v>
      </c>
      <c r="DT522" s="71">
        <v>724.250470319491</v>
      </c>
      <c r="DU522" s="71">
        <v>849.56672248655502</v>
      </c>
      <c r="DW522" s="70">
        <v>520</v>
      </c>
      <c r="DX522" s="70" t="s">
        <v>597</v>
      </c>
      <c r="DY522" s="71">
        <v>0</v>
      </c>
      <c r="DZ522" s="71">
        <v>987.63303231693396</v>
      </c>
      <c r="EA522" s="71">
        <v>1264.17055569014</v>
      </c>
      <c r="EB522" s="71">
        <v>2251.8035880070702</v>
      </c>
    </row>
    <row r="523" spans="1:132" x14ac:dyDescent="0.35">
      <c r="A523" s="70">
        <v>521</v>
      </c>
      <c r="B523" s="70" t="s">
        <v>598</v>
      </c>
      <c r="C523" s="71">
        <v>0</v>
      </c>
      <c r="D523" s="71">
        <v>0</v>
      </c>
      <c r="E523" s="71">
        <v>0</v>
      </c>
      <c r="F523" s="71">
        <v>0</v>
      </c>
      <c r="H523" s="70">
        <v>521</v>
      </c>
      <c r="I523" s="70" t="s">
        <v>598</v>
      </c>
      <c r="J523" s="75">
        <v>0</v>
      </c>
      <c r="K523" s="71">
        <v>0</v>
      </c>
      <c r="L523" s="71">
        <v>0</v>
      </c>
      <c r="M523" s="71">
        <v>0</v>
      </c>
      <c r="O523" s="70">
        <v>521</v>
      </c>
      <c r="P523" s="70" t="s">
        <v>598</v>
      </c>
      <c r="Q523" s="75">
        <v>0</v>
      </c>
      <c r="R523" s="71">
        <v>0</v>
      </c>
      <c r="S523" s="71">
        <v>0</v>
      </c>
      <c r="T523" s="71">
        <v>0</v>
      </c>
      <c r="V523" s="70">
        <v>521</v>
      </c>
      <c r="W523" s="70" t="s">
        <v>598</v>
      </c>
      <c r="X523" s="71">
        <v>0</v>
      </c>
      <c r="Y523" s="71">
        <v>0</v>
      </c>
      <c r="Z523" s="71">
        <v>0</v>
      </c>
      <c r="AA523" s="71">
        <v>0</v>
      </c>
      <c r="AC523" s="70">
        <v>521</v>
      </c>
      <c r="AD523" s="70" t="s">
        <v>598</v>
      </c>
      <c r="AE523" s="71">
        <v>0</v>
      </c>
      <c r="AF523" s="71">
        <v>0</v>
      </c>
      <c r="AG523" s="71">
        <v>0</v>
      </c>
      <c r="AH523" s="71">
        <v>0</v>
      </c>
      <c r="AJ523" s="70">
        <v>521</v>
      </c>
      <c r="AK523" s="70" t="s">
        <v>598</v>
      </c>
      <c r="AL523" s="71">
        <v>0</v>
      </c>
      <c r="AM523" s="71">
        <v>0</v>
      </c>
      <c r="AN523" s="71">
        <v>0</v>
      </c>
      <c r="AO523" s="71">
        <v>0</v>
      </c>
      <c r="AQ523" s="70">
        <v>521</v>
      </c>
      <c r="AR523" s="70" t="s">
        <v>598</v>
      </c>
      <c r="AS523" s="71">
        <v>0</v>
      </c>
      <c r="AT523" s="71">
        <v>0</v>
      </c>
      <c r="AU523" s="71">
        <v>0</v>
      </c>
      <c r="AV523" s="71">
        <v>0</v>
      </c>
      <c r="AX523" s="70">
        <v>521</v>
      </c>
      <c r="AY523" s="70" t="s">
        <v>598</v>
      </c>
      <c r="AZ523" s="71">
        <v>0</v>
      </c>
      <c r="BA523" s="71">
        <v>0</v>
      </c>
      <c r="BB523" s="71">
        <v>0</v>
      </c>
      <c r="BC523" s="71">
        <v>0</v>
      </c>
      <c r="BE523" s="70">
        <v>521</v>
      </c>
      <c r="BF523" s="70" t="s">
        <v>598</v>
      </c>
      <c r="BG523" s="71">
        <v>0</v>
      </c>
      <c r="BH523" s="71">
        <v>0</v>
      </c>
      <c r="BI523" s="71">
        <v>0</v>
      </c>
      <c r="BJ523" s="71">
        <v>0</v>
      </c>
      <c r="BL523" s="70">
        <v>521</v>
      </c>
      <c r="BM523" s="70" t="s">
        <v>598</v>
      </c>
      <c r="BN523" s="71">
        <v>0</v>
      </c>
      <c r="BO523" s="71">
        <v>0</v>
      </c>
      <c r="BP523" s="71">
        <v>0</v>
      </c>
      <c r="BQ523" s="71">
        <v>0</v>
      </c>
      <c r="BS523" s="70">
        <v>521</v>
      </c>
      <c r="BT523" s="70" t="s">
        <v>598</v>
      </c>
      <c r="BU523" s="71">
        <v>0</v>
      </c>
      <c r="BV523" s="71">
        <v>0</v>
      </c>
      <c r="BW523" s="71">
        <v>0</v>
      </c>
      <c r="BX523" s="71">
        <v>0</v>
      </c>
      <c r="BZ523" s="70">
        <v>521</v>
      </c>
      <c r="CA523" s="70" t="s">
        <v>598</v>
      </c>
      <c r="CB523" s="71">
        <v>0</v>
      </c>
      <c r="CC523" s="71">
        <v>0</v>
      </c>
      <c r="CD523" s="71">
        <v>0</v>
      </c>
      <c r="CE523" s="71">
        <v>0</v>
      </c>
      <c r="CG523" s="70">
        <v>521</v>
      </c>
      <c r="CH523" s="70" t="s">
        <v>598</v>
      </c>
      <c r="CI523" s="71">
        <v>0</v>
      </c>
      <c r="CJ523" s="71">
        <v>0</v>
      </c>
      <c r="CK523" s="71">
        <v>0</v>
      </c>
      <c r="CL523" s="71">
        <v>0</v>
      </c>
      <c r="CN523" s="70">
        <v>521</v>
      </c>
      <c r="CO523" s="70" t="s">
        <v>598</v>
      </c>
      <c r="CP523" s="71">
        <v>0</v>
      </c>
      <c r="CQ523" s="71">
        <v>0</v>
      </c>
      <c r="CR523" s="71">
        <v>0</v>
      </c>
      <c r="CS523" s="71">
        <v>0</v>
      </c>
      <c r="CU523" s="70">
        <v>521</v>
      </c>
      <c r="CV523" s="70" t="s">
        <v>598</v>
      </c>
      <c r="CW523" s="71">
        <v>0</v>
      </c>
      <c r="CX523" s="71">
        <v>0</v>
      </c>
      <c r="CY523" s="71">
        <v>0</v>
      </c>
      <c r="CZ523" s="71">
        <v>0</v>
      </c>
      <c r="DB523" s="70">
        <v>521</v>
      </c>
      <c r="DC523" s="70" t="s">
        <v>598</v>
      </c>
      <c r="DD523" s="71">
        <v>0</v>
      </c>
      <c r="DE523" s="71">
        <v>0</v>
      </c>
      <c r="DF523" s="71">
        <v>0</v>
      </c>
      <c r="DG523" s="71">
        <v>0</v>
      </c>
      <c r="DI523" s="70">
        <v>521</v>
      </c>
      <c r="DJ523" s="70" t="s">
        <v>598</v>
      </c>
      <c r="DK523" s="71">
        <v>0</v>
      </c>
      <c r="DL523" s="71">
        <v>0</v>
      </c>
      <c r="DM523" s="71">
        <v>0</v>
      </c>
      <c r="DN523" s="71">
        <v>0</v>
      </c>
      <c r="DP523" s="70">
        <v>521</v>
      </c>
      <c r="DQ523" s="70" t="s">
        <v>598</v>
      </c>
      <c r="DR523" s="71">
        <v>0</v>
      </c>
      <c r="DS523" s="71">
        <v>0</v>
      </c>
      <c r="DT523" s="71">
        <v>0</v>
      </c>
      <c r="DU523" s="71">
        <v>0</v>
      </c>
      <c r="DW523" s="70">
        <v>521</v>
      </c>
      <c r="DX523" s="70" t="s">
        <v>598</v>
      </c>
      <c r="DY523" s="71">
        <v>0</v>
      </c>
      <c r="DZ523" s="71">
        <v>0</v>
      </c>
      <c r="EA523" s="71">
        <v>0</v>
      </c>
      <c r="EB523" s="71">
        <v>0</v>
      </c>
    </row>
    <row r="524" spans="1:132" x14ac:dyDescent="0.35">
      <c r="A524" s="70">
        <v>522</v>
      </c>
      <c r="B524" s="70" t="s">
        <v>599</v>
      </c>
      <c r="C524" s="71">
        <v>0</v>
      </c>
      <c r="D524" s="71">
        <v>0</v>
      </c>
      <c r="E524" s="71">
        <v>0</v>
      </c>
      <c r="F524" s="71">
        <v>0</v>
      </c>
      <c r="H524" s="70">
        <v>522</v>
      </c>
      <c r="I524" s="70" t="s">
        <v>599</v>
      </c>
      <c r="J524" s="75">
        <v>0</v>
      </c>
      <c r="K524" s="71">
        <v>0</v>
      </c>
      <c r="L524" s="71">
        <v>0</v>
      </c>
      <c r="M524" s="71">
        <v>0</v>
      </c>
      <c r="O524" s="70">
        <v>522</v>
      </c>
      <c r="P524" s="70" t="s">
        <v>599</v>
      </c>
      <c r="Q524" s="75">
        <v>0</v>
      </c>
      <c r="R524" s="71">
        <v>0</v>
      </c>
      <c r="S524" s="71">
        <v>0</v>
      </c>
      <c r="T524" s="71">
        <v>0</v>
      </c>
      <c r="V524" s="70">
        <v>522</v>
      </c>
      <c r="W524" s="70" t="s">
        <v>599</v>
      </c>
      <c r="X524" s="71">
        <v>0</v>
      </c>
      <c r="Y524" s="71">
        <v>0</v>
      </c>
      <c r="Z524" s="71">
        <v>0</v>
      </c>
      <c r="AA524" s="71">
        <v>0</v>
      </c>
      <c r="AC524" s="70">
        <v>522</v>
      </c>
      <c r="AD524" s="70" t="s">
        <v>599</v>
      </c>
      <c r="AE524" s="71">
        <v>0</v>
      </c>
      <c r="AF524" s="71">
        <v>0</v>
      </c>
      <c r="AG524" s="71">
        <v>0</v>
      </c>
      <c r="AH524" s="71">
        <v>0</v>
      </c>
      <c r="AJ524" s="70">
        <v>522</v>
      </c>
      <c r="AK524" s="70" t="s">
        <v>599</v>
      </c>
      <c r="AL524" s="71">
        <v>0</v>
      </c>
      <c r="AM524" s="71">
        <v>0</v>
      </c>
      <c r="AN524" s="71">
        <v>0</v>
      </c>
      <c r="AO524" s="71">
        <v>0</v>
      </c>
      <c r="AQ524" s="70">
        <v>522</v>
      </c>
      <c r="AR524" s="70" t="s">
        <v>599</v>
      </c>
      <c r="AS524" s="71">
        <v>0</v>
      </c>
      <c r="AT524" s="71">
        <v>0</v>
      </c>
      <c r="AU524" s="71">
        <v>0</v>
      </c>
      <c r="AV524" s="71">
        <v>0</v>
      </c>
      <c r="AX524" s="70">
        <v>522</v>
      </c>
      <c r="AY524" s="70" t="s">
        <v>599</v>
      </c>
      <c r="AZ524" s="71">
        <v>0</v>
      </c>
      <c r="BA524" s="71">
        <v>0</v>
      </c>
      <c r="BB524" s="71">
        <v>0</v>
      </c>
      <c r="BC524" s="71">
        <v>0</v>
      </c>
      <c r="BE524" s="70">
        <v>522</v>
      </c>
      <c r="BF524" s="70" t="s">
        <v>599</v>
      </c>
      <c r="BG524" s="71">
        <v>0</v>
      </c>
      <c r="BH524" s="71">
        <v>0</v>
      </c>
      <c r="BI524" s="71">
        <v>0</v>
      </c>
      <c r="BJ524" s="71">
        <v>0</v>
      </c>
      <c r="BL524" s="70">
        <v>522</v>
      </c>
      <c r="BM524" s="70" t="s">
        <v>599</v>
      </c>
      <c r="BN524" s="71">
        <v>0</v>
      </c>
      <c r="BO524" s="71">
        <v>0</v>
      </c>
      <c r="BP524" s="71">
        <v>0</v>
      </c>
      <c r="BQ524" s="71">
        <v>0</v>
      </c>
      <c r="BS524" s="70">
        <v>522</v>
      </c>
      <c r="BT524" s="70" t="s">
        <v>599</v>
      </c>
      <c r="BU524" s="71">
        <v>0</v>
      </c>
      <c r="BV524" s="71">
        <v>0</v>
      </c>
      <c r="BW524" s="71">
        <v>0</v>
      </c>
      <c r="BX524" s="71">
        <v>0</v>
      </c>
      <c r="BZ524" s="70">
        <v>522</v>
      </c>
      <c r="CA524" s="70" t="s">
        <v>599</v>
      </c>
      <c r="CB524" s="71">
        <v>0</v>
      </c>
      <c r="CC524" s="71">
        <v>0</v>
      </c>
      <c r="CD524" s="71">
        <v>0</v>
      </c>
      <c r="CE524" s="71">
        <v>0</v>
      </c>
      <c r="CG524" s="70">
        <v>522</v>
      </c>
      <c r="CH524" s="70" t="s">
        <v>599</v>
      </c>
      <c r="CI524" s="71">
        <v>0</v>
      </c>
      <c r="CJ524" s="71">
        <v>0</v>
      </c>
      <c r="CK524" s="71">
        <v>0</v>
      </c>
      <c r="CL524" s="71">
        <v>0</v>
      </c>
      <c r="CN524" s="70">
        <v>522</v>
      </c>
      <c r="CO524" s="70" t="s">
        <v>599</v>
      </c>
      <c r="CP524" s="71">
        <v>0</v>
      </c>
      <c r="CQ524" s="71">
        <v>0</v>
      </c>
      <c r="CR524" s="71">
        <v>0</v>
      </c>
      <c r="CS524" s="71">
        <v>0</v>
      </c>
      <c r="CU524" s="70">
        <v>522</v>
      </c>
      <c r="CV524" s="70" t="s">
        <v>599</v>
      </c>
      <c r="CW524" s="71">
        <v>0</v>
      </c>
      <c r="CX524" s="71">
        <v>0</v>
      </c>
      <c r="CY524" s="71">
        <v>0</v>
      </c>
      <c r="CZ524" s="71">
        <v>0</v>
      </c>
      <c r="DB524" s="70">
        <v>522</v>
      </c>
      <c r="DC524" s="70" t="s">
        <v>599</v>
      </c>
      <c r="DD524" s="71">
        <v>0</v>
      </c>
      <c r="DE524" s="71">
        <v>0</v>
      </c>
      <c r="DF524" s="71">
        <v>0</v>
      </c>
      <c r="DG524" s="71">
        <v>0</v>
      </c>
      <c r="DI524" s="70">
        <v>522</v>
      </c>
      <c r="DJ524" s="70" t="s">
        <v>599</v>
      </c>
      <c r="DK524" s="71">
        <v>0</v>
      </c>
      <c r="DL524" s="71">
        <v>0</v>
      </c>
      <c r="DM524" s="71">
        <v>0</v>
      </c>
      <c r="DN524" s="71">
        <v>0</v>
      </c>
      <c r="DP524" s="70">
        <v>522</v>
      </c>
      <c r="DQ524" s="70" t="s">
        <v>599</v>
      </c>
      <c r="DR524" s="71">
        <v>0</v>
      </c>
      <c r="DS524" s="71">
        <v>0</v>
      </c>
      <c r="DT524" s="71">
        <v>0</v>
      </c>
      <c r="DU524" s="71">
        <v>0</v>
      </c>
      <c r="DW524" s="70">
        <v>522</v>
      </c>
      <c r="DX524" s="70" t="s">
        <v>599</v>
      </c>
      <c r="DY524" s="71">
        <v>0</v>
      </c>
      <c r="DZ524" s="71">
        <v>0</v>
      </c>
      <c r="EA524" s="71">
        <v>0</v>
      </c>
      <c r="EB524" s="71">
        <v>0</v>
      </c>
    </row>
    <row r="525" spans="1:132" x14ac:dyDescent="0.35">
      <c r="A525" s="70">
        <v>523</v>
      </c>
      <c r="B525" s="70" t="s">
        <v>600</v>
      </c>
      <c r="C525" s="71">
        <v>0</v>
      </c>
      <c r="D525" s="71">
        <v>1418.2632756626299</v>
      </c>
      <c r="E525" s="71">
        <v>3722.0155741315898</v>
      </c>
      <c r="F525" s="71">
        <v>5140.2788497942302</v>
      </c>
      <c r="H525" s="70">
        <v>523</v>
      </c>
      <c r="I525" s="70" t="s">
        <v>600</v>
      </c>
      <c r="J525" s="75">
        <v>0</v>
      </c>
      <c r="K525" s="71">
        <v>17778.465089314999</v>
      </c>
      <c r="L525" s="71">
        <v>67125.603030485698</v>
      </c>
      <c r="M525" s="71">
        <v>84904.068119800693</v>
      </c>
      <c r="O525" s="70">
        <v>523</v>
      </c>
      <c r="P525" s="70" t="s">
        <v>600</v>
      </c>
      <c r="Q525" s="75">
        <v>0</v>
      </c>
      <c r="R525" s="71">
        <v>63707.304993519298</v>
      </c>
      <c r="S525" s="71">
        <v>126284.810414098</v>
      </c>
      <c r="T525" s="71">
        <v>189992.115407618</v>
      </c>
      <c r="V525" s="70">
        <v>523</v>
      </c>
      <c r="W525" s="70" t="s">
        <v>600</v>
      </c>
      <c r="X525" s="71">
        <v>0</v>
      </c>
      <c r="Y525" s="71">
        <v>13520.2491725294</v>
      </c>
      <c r="Z525" s="71">
        <v>42717.255131297701</v>
      </c>
      <c r="AA525" s="71">
        <v>56237.504303827103</v>
      </c>
      <c r="AC525" s="70">
        <v>523</v>
      </c>
      <c r="AD525" s="70" t="s">
        <v>600</v>
      </c>
      <c r="AE525" s="71">
        <v>0</v>
      </c>
      <c r="AF525" s="71">
        <v>22598.119333257499</v>
      </c>
      <c r="AG525" s="71">
        <v>23077.6134825712</v>
      </c>
      <c r="AH525" s="71">
        <v>45675.732815828698</v>
      </c>
      <c r="AJ525" s="70">
        <v>523</v>
      </c>
      <c r="AK525" s="70" t="s">
        <v>600</v>
      </c>
      <c r="AL525" s="71">
        <v>0</v>
      </c>
      <c r="AM525" s="71">
        <v>96.623083535652896</v>
      </c>
      <c r="AN525" s="71">
        <v>411.15369225669798</v>
      </c>
      <c r="AO525" s="71">
        <v>507.77677579235097</v>
      </c>
      <c r="AQ525" s="70">
        <v>523</v>
      </c>
      <c r="AR525" s="70" t="s">
        <v>600</v>
      </c>
      <c r="AS525" s="71">
        <v>0</v>
      </c>
      <c r="AT525" s="71">
        <v>743.08417856438098</v>
      </c>
      <c r="AU525" s="71">
        <v>671.90167239256198</v>
      </c>
      <c r="AV525" s="71">
        <v>1414.9858509569401</v>
      </c>
      <c r="AX525" s="70">
        <v>523</v>
      </c>
      <c r="AY525" s="70" t="s">
        <v>600</v>
      </c>
      <c r="AZ525" s="71">
        <v>0</v>
      </c>
      <c r="BA525" s="71">
        <v>96.623083535652896</v>
      </c>
      <c r="BB525" s="71">
        <v>411.15369225669798</v>
      </c>
      <c r="BC525" s="71">
        <v>507.77677579235097</v>
      </c>
      <c r="BE525" s="70">
        <v>523</v>
      </c>
      <c r="BF525" s="70" t="s">
        <v>600</v>
      </c>
      <c r="BG525" s="71">
        <v>0</v>
      </c>
      <c r="BH525" s="71">
        <v>743.08417856438098</v>
      </c>
      <c r="BI525" s="71">
        <v>671.90167239256198</v>
      </c>
      <c r="BJ525" s="71">
        <v>1414.9858509569401</v>
      </c>
      <c r="BL525" s="70">
        <v>523</v>
      </c>
      <c r="BM525" s="70" t="s">
        <v>600</v>
      </c>
      <c r="BN525" s="71">
        <v>0</v>
      </c>
      <c r="BO525" s="71">
        <v>196.75553239248001</v>
      </c>
      <c r="BP525" s="71">
        <v>837.24055013469501</v>
      </c>
      <c r="BQ525" s="71">
        <v>1033.9960825271801</v>
      </c>
      <c r="BS525" s="70">
        <v>523</v>
      </c>
      <c r="BT525" s="70" t="s">
        <v>600</v>
      </c>
      <c r="BU525" s="71">
        <v>0</v>
      </c>
      <c r="BV525" s="71">
        <v>1158.6008213780001</v>
      </c>
      <c r="BW525" s="71">
        <v>1089.4904751506399</v>
      </c>
      <c r="BX525" s="71">
        <v>2248.0912965286402</v>
      </c>
      <c r="BZ525" s="70">
        <v>523</v>
      </c>
      <c r="CA525" s="70" t="s">
        <v>600</v>
      </c>
      <c r="CB525" s="71">
        <v>0</v>
      </c>
      <c r="CC525" s="71">
        <v>462.72452800630202</v>
      </c>
      <c r="CD525" s="71">
        <v>1669.6580262550001</v>
      </c>
      <c r="CE525" s="71">
        <v>2132.3825542613099</v>
      </c>
      <c r="CG525" s="70">
        <v>523</v>
      </c>
      <c r="CH525" s="70" t="s">
        <v>600</v>
      </c>
      <c r="CI525" s="71">
        <v>0</v>
      </c>
      <c r="CJ525" s="71">
        <v>1975.8280400833601</v>
      </c>
      <c r="CK525" s="71">
        <v>3468.1868253820599</v>
      </c>
      <c r="CL525" s="71">
        <v>5444.0148654654104</v>
      </c>
      <c r="CN525" s="70">
        <v>523</v>
      </c>
      <c r="CO525" s="70" t="s">
        <v>600</v>
      </c>
      <c r="CP525" s="71">
        <v>0</v>
      </c>
      <c r="CQ525" s="71">
        <v>81.499723568436806</v>
      </c>
      <c r="CR525" s="71">
        <v>346.80027832788602</v>
      </c>
      <c r="CS525" s="71">
        <v>428.30000189632199</v>
      </c>
      <c r="CU525" s="70">
        <v>523</v>
      </c>
      <c r="CV525" s="70" t="s">
        <v>600</v>
      </c>
      <c r="CW525" s="71">
        <v>0</v>
      </c>
      <c r="CX525" s="71">
        <v>604.28217188754604</v>
      </c>
      <c r="CY525" s="71">
        <v>576.03935478420499</v>
      </c>
      <c r="CZ525" s="71">
        <v>1180.32152667175</v>
      </c>
      <c r="DB525" s="70">
        <v>523</v>
      </c>
      <c r="DC525" s="70" t="s">
        <v>600</v>
      </c>
      <c r="DD525" s="71">
        <v>0</v>
      </c>
      <c r="DE525" s="71">
        <v>443.49792859860599</v>
      </c>
      <c r="DF525" s="71">
        <v>1574.6404392145</v>
      </c>
      <c r="DG525" s="71">
        <v>2018.1383678131001</v>
      </c>
      <c r="DI525" s="70">
        <v>523</v>
      </c>
      <c r="DJ525" s="70" t="s">
        <v>600</v>
      </c>
      <c r="DK525" s="71">
        <v>0</v>
      </c>
      <c r="DL525" s="71">
        <v>2263.8141085094999</v>
      </c>
      <c r="DM525" s="71">
        <v>2100.88764922071</v>
      </c>
      <c r="DN525" s="71">
        <v>4364.7017577302104</v>
      </c>
      <c r="DP525" s="70">
        <v>523</v>
      </c>
      <c r="DQ525" s="70" t="s">
        <v>600</v>
      </c>
      <c r="DR525" s="71">
        <v>0</v>
      </c>
      <c r="DS525" s="71">
        <v>222.08268781896999</v>
      </c>
      <c r="DT525" s="71">
        <v>945.01348685864298</v>
      </c>
      <c r="DU525" s="71">
        <v>1167.09617467761</v>
      </c>
      <c r="DW525" s="70">
        <v>523</v>
      </c>
      <c r="DX525" s="70" t="s">
        <v>600</v>
      </c>
      <c r="DY525" s="71">
        <v>0</v>
      </c>
      <c r="DZ525" s="71">
        <v>1389.2393655677399</v>
      </c>
      <c r="EA525" s="71">
        <v>1651.2289661013899</v>
      </c>
      <c r="EB525" s="71">
        <v>3040.4683316691298</v>
      </c>
    </row>
    <row r="526" spans="1:132" x14ac:dyDescent="0.35">
      <c r="A526" s="70">
        <v>524</v>
      </c>
      <c r="B526" s="70" t="s">
        <v>601</v>
      </c>
      <c r="C526" s="71">
        <v>0</v>
      </c>
      <c r="D526" s="71">
        <v>28.703732493941999</v>
      </c>
      <c r="E526" s="71">
        <v>53.8660227126527</v>
      </c>
      <c r="F526" s="71">
        <v>82.569755206594607</v>
      </c>
      <c r="H526" s="70">
        <v>524</v>
      </c>
      <c r="I526" s="70" t="s">
        <v>601</v>
      </c>
      <c r="J526" s="75">
        <v>0</v>
      </c>
      <c r="K526" s="71">
        <v>315.311635650634</v>
      </c>
      <c r="L526" s="71">
        <v>965.57377667041499</v>
      </c>
      <c r="M526" s="71">
        <v>1280.8854123210499</v>
      </c>
      <c r="O526" s="70">
        <v>524</v>
      </c>
      <c r="P526" s="70" t="s">
        <v>601</v>
      </c>
      <c r="Q526" s="75">
        <v>0</v>
      </c>
      <c r="R526" s="71">
        <v>2172.7905494622401</v>
      </c>
      <c r="S526" s="71">
        <v>1792.0034360756599</v>
      </c>
      <c r="T526" s="71">
        <v>3964.7939855379</v>
      </c>
      <c r="V526" s="70">
        <v>524</v>
      </c>
      <c r="W526" s="70" t="s">
        <v>601</v>
      </c>
      <c r="X526" s="71">
        <v>0</v>
      </c>
      <c r="Y526" s="71">
        <v>194.66823237975001</v>
      </c>
      <c r="Z526" s="71">
        <v>617.25802689059606</v>
      </c>
      <c r="AA526" s="71">
        <v>811.92625927034601</v>
      </c>
      <c r="AC526" s="70">
        <v>524</v>
      </c>
      <c r="AD526" s="70" t="s">
        <v>601</v>
      </c>
      <c r="AE526" s="71">
        <v>0</v>
      </c>
      <c r="AF526" s="71">
        <v>385.64450984792899</v>
      </c>
      <c r="AG526" s="71">
        <v>326.55840156944498</v>
      </c>
      <c r="AH526" s="71">
        <v>712.20291141737403</v>
      </c>
      <c r="AJ526" s="70">
        <v>524</v>
      </c>
      <c r="AK526" s="70" t="s">
        <v>601</v>
      </c>
      <c r="AL526" s="71">
        <v>0</v>
      </c>
      <c r="AM526" s="71">
        <v>1.9921437732918901</v>
      </c>
      <c r="AN526" s="71">
        <v>5.8898522023914399</v>
      </c>
      <c r="AO526" s="71">
        <v>7.8819959756833198</v>
      </c>
      <c r="AQ526" s="70">
        <v>524</v>
      </c>
      <c r="AR526" s="70" t="s">
        <v>601</v>
      </c>
      <c r="AS526" s="71">
        <v>0</v>
      </c>
      <c r="AT526" s="71">
        <v>2.4523864007154899</v>
      </c>
      <c r="AU526" s="71">
        <v>9.6258819137220399</v>
      </c>
      <c r="AV526" s="71">
        <v>12.0782683144375</v>
      </c>
      <c r="AX526" s="70">
        <v>524</v>
      </c>
      <c r="AY526" s="70" t="s">
        <v>601</v>
      </c>
      <c r="AZ526" s="71">
        <v>0</v>
      </c>
      <c r="BA526" s="71">
        <v>1.9921437732918901</v>
      </c>
      <c r="BB526" s="71">
        <v>5.8898522023914399</v>
      </c>
      <c r="BC526" s="71">
        <v>7.8819959756833198</v>
      </c>
      <c r="BE526" s="70">
        <v>524</v>
      </c>
      <c r="BF526" s="70" t="s">
        <v>601</v>
      </c>
      <c r="BG526" s="71">
        <v>0</v>
      </c>
      <c r="BH526" s="71">
        <v>2.4523864007154899</v>
      </c>
      <c r="BI526" s="71">
        <v>9.6258819137220399</v>
      </c>
      <c r="BJ526" s="71">
        <v>12.0782683144375</v>
      </c>
      <c r="BL526" s="70">
        <v>524</v>
      </c>
      <c r="BM526" s="70" t="s">
        <v>601</v>
      </c>
      <c r="BN526" s="71">
        <v>0</v>
      </c>
      <c r="BO526" s="71">
        <v>4.0566425161931301</v>
      </c>
      <c r="BP526" s="71">
        <v>11.993624746688401</v>
      </c>
      <c r="BQ526" s="71">
        <v>16.050267262881601</v>
      </c>
      <c r="BS526" s="70">
        <v>524</v>
      </c>
      <c r="BT526" s="70" t="s">
        <v>601</v>
      </c>
      <c r="BU526" s="71">
        <v>0</v>
      </c>
      <c r="BV526" s="71">
        <v>5.0131720846720196</v>
      </c>
      <c r="BW526" s="71">
        <v>15.5417736000646</v>
      </c>
      <c r="BX526" s="71">
        <v>20.554945684736602</v>
      </c>
      <c r="BZ526" s="70">
        <v>524</v>
      </c>
      <c r="CA526" s="70" t="s">
        <v>601</v>
      </c>
      <c r="CB526" s="71">
        <v>0</v>
      </c>
      <c r="CC526" s="71">
        <v>7.7413148388722499</v>
      </c>
      <c r="CD526" s="71">
        <v>24.058146914434801</v>
      </c>
      <c r="CE526" s="71">
        <v>31.799461753307099</v>
      </c>
      <c r="CG526" s="70">
        <v>524</v>
      </c>
      <c r="CH526" s="70" t="s">
        <v>601</v>
      </c>
      <c r="CI526" s="71">
        <v>0</v>
      </c>
      <c r="CJ526" s="71">
        <v>28.7695583642782</v>
      </c>
      <c r="CK526" s="71">
        <v>49.097132040408397</v>
      </c>
      <c r="CL526" s="71">
        <v>77.866690404686693</v>
      </c>
      <c r="CN526" s="70">
        <v>524</v>
      </c>
      <c r="CO526" s="70" t="s">
        <v>601</v>
      </c>
      <c r="CP526" s="71">
        <v>0</v>
      </c>
      <c r="CQ526" s="71">
        <v>1.6803351837965601</v>
      </c>
      <c r="CR526" s="71">
        <v>4.9679777211490803</v>
      </c>
      <c r="CS526" s="71">
        <v>6.64831290494564</v>
      </c>
      <c r="CU526" s="70">
        <v>524</v>
      </c>
      <c r="CV526" s="70" t="s">
        <v>601</v>
      </c>
      <c r="CW526" s="71">
        <v>0</v>
      </c>
      <c r="CX526" s="71">
        <v>1.98760792050289</v>
      </c>
      <c r="CY526" s="71">
        <v>8.2432827223220801</v>
      </c>
      <c r="CZ526" s="71">
        <v>10.230890642825001</v>
      </c>
      <c r="DB526" s="70">
        <v>524</v>
      </c>
      <c r="DC526" s="70" t="s">
        <v>601</v>
      </c>
      <c r="DD526" s="71">
        <v>0</v>
      </c>
      <c r="DE526" s="71">
        <v>5.3318916466702104</v>
      </c>
      <c r="DF526" s="71">
        <v>22.880632276806502</v>
      </c>
      <c r="DG526" s="71">
        <v>28.212523923476699</v>
      </c>
      <c r="DI526" s="70">
        <v>524</v>
      </c>
      <c r="DJ526" s="70" t="s">
        <v>601</v>
      </c>
      <c r="DK526" s="71">
        <v>0</v>
      </c>
      <c r="DL526" s="71">
        <v>7.5162235325330196</v>
      </c>
      <c r="DM526" s="71">
        <v>30.101898766603099</v>
      </c>
      <c r="DN526" s="71">
        <v>37.618122299136097</v>
      </c>
      <c r="DP526" s="70">
        <v>524</v>
      </c>
      <c r="DQ526" s="70" t="s">
        <v>601</v>
      </c>
      <c r="DR526" s="71">
        <v>0</v>
      </c>
      <c r="DS526" s="71">
        <v>4.5788296906425998</v>
      </c>
      <c r="DT526" s="71">
        <v>13.5374918715042</v>
      </c>
      <c r="DU526" s="71">
        <v>18.116321562146801</v>
      </c>
      <c r="DW526" s="70">
        <v>524</v>
      </c>
      <c r="DX526" s="70" t="s">
        <v>601</v>
      </c>
      <c r="DY526" s="71">
        <v>0</v>
      </c>
      <c r="DZ526" s="71">
        <v>20.458852138027702</v>
      </c>
      <c r="EA526" s="71">
        <v>23.5808915235888</v>
      </c>
      <c r="EB526" s="71">
        <v>44.039743661616399</v>
      </c>
    </row>
    <row r="527" spans="1:132" x14ac:dyDescent="0.35">
      <c r="A527" s="70">
        <v>525</v>
      </c>
      <c r="B527" s="70" t="s">
        <v>602</v>
      </c>
      <c r="C527" s="71">
        <v>0</v>
      </c>
      <c r="D527" s="71">
        <v>0</v>
      </c>
      <c r="E527" s="71">
        <v>0</v>
      </c>
      <c r="F527" s="71">
        <v>0</v>
      </c>
      <c r="H527" s="70">
        <v>525</v>
      </c>
      <c r="I527" s="70" t="s">
        <v>602</v>
      </c>
      <c r="J527" s="75">
        <v>0</v>
      </c>
      <c r="K527" s="71">
        <v>0</v>
      </c>
      <c r="L527" s="71">
        <v>0</v>
      </c>
      <c r="M527" s="71">
        <v>0</v>
      </c>
      <c r="O527" s="70">
        <v>525</v>
      </c>
      <c r="P527" s="70" t="s">
        <v>602</v>
      </c>
      <c r="Q527" s="75">
        <v>0</v>
      </c>
      <c r="R527" s="71">
        <v>0</v>
      </c>
      <c r="S527" s="71">
        <v>0</v>
      </c>
      <c r="T527" s="71">
        <v>0</v>
      </c>
      <c r="V527" s="70">
        <v>525</v>
      </c>
      <c r="W527" s="70" t="s">
        <v>602</v>
      </c>
      <c r="X527" s="71">
        <v>0</v>
      </c>
      <c r="Y527" s="71">
        <v>0</v>
      </c>
      <c r="Z527" s="71">
        <v>0</v>
      </c>
      <c r="AA527" s="71">
        <v>0</v>
      </c>
      <c r="AC527" s="70">
        <v>525</v>
      </c>
      <c r="AD527" s="70" t="s">
        <v>602</v>
      </c>
      <c r="AE527" s="71">
        <v>0</v>
      </c>
      <c r="AF527" s="71">
        <v>0</v>
      </c>
      <c r="AG527" s="71">
        <v>0</v>
      </c>
      <c r="AH527" s="71">
        <v>0</v>
      </c>
      <c r="AJ527" s="70">
        <v>525</v>
      </c>
      <c r="AK527" s="70" t="s">
        <v>602</v>
      </c>
      <c r="AL527" s="71">
        <v>0</v>
      </c>
      <c r="AM527" s="71">
        <v>0</v>
      </c>
      <c r="AN527" s="71">
        <v>0</v>
      </c>
      <c r="AO527" s="71">
        <v>0</v>
      </c>
      <c r="AQ527" s="70">
        <v>525</v>
      </c>
      <c r="AR527" s="70" t="s">
        <v>602</v>
      </c>
      <c r="AS527" s="71">
        <v>0</v>
      </c>
      <c r="AT527" s="71">
        <v>0</v>
      </c>
      <c r="AU527" s="71">
        <v>0</v>
      </c>
      <c r="AV527" s="71">
        <v>0</v>
      </c>
      <c r="AX527" s="70">
        <v>525</v>
      </c>
      <c r="AY527" s="70" t="s">
        <v>602</v>
      </c>
      <c r="AZ527" s="71">
        <v>0</v>
      </c>
      <c r="BA527" s="71">
        <v>0</v>
      </c>
      <c r="BB527" s="71">
        <v>0</v>
      </c>
      <c r="BC527" s="71">
        <v>0</v>
      </c>
      <c r="BE527" s="70">
        <v>525</v>
      </c>
      <c r="BF527" s="70" t="s">
        <v>602</v>
      </c>
      <c r="BG527" s="71">
        <v>0</v>
      </c>
      <c r="BH527" s="71">
        <v>0</v>
      </c>
      <c r="BI527" s="71">
        <v>0</v>
      </c>
      <c r="BJ527" s="71">
        <v>0</v>
      </c>
      <c r="BL527" s="70">
        <v>525</v>
      </c>
      <c r="BM527" s="70" t="s">
        <v>602</v>
      </c>
      <c r="BN527" s="71">
        <v>0</v>
      </c>
      <c r="BO527" s="71">
        <v>0</v>
      </c>
      <c r="BP527" s="71">
        <v>0</v>
      </c>
      <c r="BQ527" s="71">
        <v>0</v>
      </c>
      <c r="BS527" s="70">
        <v>525</v>
      </c>
      <c r="BT527" s="70" t="s">
        <v>602</v>
      </c>
      <c r="BU527" s="71">
        <v>0</v>
      </c>
      <c r="BV527" s="71">
        <v>0</v>
      </c>
      <c r="BW527" s="71">
        <v>0</v>
      </c>
      <c r="BX527" s="71">
        <v>0</v>
      </c>
      <c r="BZ527" s="70">
        <v>525</v>
      </c>
      <c r="CA527" s="70" t="s">
        <v>602</v>
      </c>
      <c r="CB527" s="71">
        <v>0</v>
      </c>
      <c r="CC527" s="71">
        <v>0</v>
      </c>
      <c r="CD527" s="71">
        <v>0</v>
      </c>
      <c r="CE527" s="71">
        <v>0</v>
      </c>
      <c r="CG527" s="70">
        <v>525</v>
      </c>
      <c r="CH527" s="70" t="s">
        <v>602</v>
      </c>
      <c r="CI527" s="71">
        <v>0</v>
      </c>
      <c r="CJ527" s="71">
        <v>0</v>
      </c>
      <c r="CK527" s="71">
        <v>0</v>
      </c>
      <c r="CL527" s="71">
        <v>0</v>
      </c>
      <c r="CN527" s="70">
        <v>525</v>
      </c>
      <c r="CO527" s="70" t="s">
        <v>602</v>
      </c>
      <c r="CP527" s="71">
        <v>0</v>
      </c>
      <c r="CQ527" s="71">
        <v>0</v>
      </c>
      <c r="CR527" s="71">
        <v>0</v>
      </c>
      <c r="CS527" s="71">
        <v>0</v>
      </c>
      <c r="CU527" s="70">
        <v>525</v>
      </c>
      <c r="CV527" s="70" t="s">
        <v>602</v>
      </c>
      <c r="CW527" s="71">
        <v>0</v>
      </c>
      <c r="CX527" s="71">
        <v>0</v>
      </c>
      <c r="CY527" s="71">
        <v>0</v>
      </c>
      <c r="CZ527" s="71">
        <v>0</v>
      </c>
      <c r="DB527" s="70">
        <v>525</v>
      </c>
      <c r="DC527" s="70" t="s">
        <v>602</v>
      </c>
      <c r="DD527" s="71">
        <v>0</v>
      </c>
      <c r="DE527" s="71">
        <v>0</v>
      </c>
      <c r="DF527" s="71">
        <v>0</v>
      </c>
      <c r="DG527" s="71">
        <v>0</v>
      </c>
      <c r="DI527" s="70">
        <v>525</v>
      </c>
      <c r="DJ527" s="70" t="s">
        <v>602</v>
      </c>
      <c r="DK527" s="71">
        <v>0</v>
      </c>
      <c r="DL527" s="71">
        <v>0</v>
      </c>
      <c r="DM527" s="71">
        <v>0</v>
      </c>
      <c r="DN527" s="71">
        <v>0</v>
      </c>
      <c r="DP527" s="70">
        <v>525</v>
      </c>
      <c r="DQ527" s="70" t="s">
        <v>602</v>
      </c>
      <c r="DR527" s="71">
        <v>0</v>
      </c>
      <c r="DS527" s="71">
        <v>0</v>
      </c>
      <c r="DT527" s="71">
        <v>0</v>
      </c>
      <c r="DU527" s="71">
        <v>0</v>
      </c>
      <c r="DW527" s="70">
        <v>525</v>
      </c>
      <c r="DX527" s="70" t="s">
        <v>602</v>
      </c>
      <c r="DY527" s="71">
        <v>0</v>
      </c>
      <c r="DZ527" s="71">
        <v>0</v>
      </c>
      <c r="EA527" s="71">
        <v>0</v>
      </c>
      <c r="EB527" s="71">
        <v>0</v>
      </c>
    </row>
    <row r="528" spans="1:132" x14ac:dyDescent="0.35">
      <c r="A528" s="70">
        <v>526</v>
      </c>
      <c r="B528" s="70" t="s">
        <v>603</v>
      </c>
      <c r="C528" s="71">
        <v>0</v>
      </c>
      <c r="D528" s="71">
        <v>1766.0170633728901</v>
      </c>
      <c r="E528" s="71">
        <v>6246.9038765246196</v>
      </c>
      <c r="F528" s="71">
        <v>8012.9209398974999</v>
      </c>
      <c r="H528" s="70">
        <v>526</v>
      </c>
      <c r="I528" s="70" t="s">
        <v>603</v>
      </c>
      <c r="J528" s="75">
        <v>0</v>
      </c>
      <c r="K528" s="71">
        <v>22149.695100318499</v>
      </c>
      <c r="L528" s="71">
        <v>112648.664560203</v>
      </c>
      <c r="M528" s="71">
        <v>134798.35966052199</v>
      </c>
      <c r="O528" s="70">
        <v>526</v>
      </c>
      <c r="P528" s="70" t="s">
        <v>603</v>
      </c>
      <c r="Q528" s="75">
        <v>0</v>
      </c>
      <c r="R528" s="71">
        <v>96193.157266588998</v>
      </c>
      <c r="S528" s="71">
        <v>211875.51806859599</v>
      </c>
      <c r="T528" s="71">
        <v>308068.67533518502</v>
      </c>
      <c r="V528" s="70">
        <v>526</v>
      </c>
      <c r="W528" s="70" t="s">
        <v>603</v>
      </c>
      <c r="X528" s="71">
        <v>0</v>
      </c>
      <c r="Y528" s="71">
        <v>17000.530629929199</v>
      </c>
      <c r="Z528" s="71">
        <v>71693.123365471896</v>
      </c>
      <c r="AA528" s="71">
        <v>88693.653995401095</v>
      </c>
      <c r="AC528" s="70">
        <v>526</v>
      </c>
      <c r="AD528" s="70" t="s">
        <v>603</v>
      </c>
      <c r="AE528" s="71">
        <v>0</v>
      </c>
      <c r="AF528" s="71">
        <v>34097.5753101437</v>
      </c>
      <c r="AG528" s="71">
        <v>38716.709670142503</v>
      </c>
      <c r="AH528" s="71">
        <v>72814.284980286204</v>
      </c>
      <c r="AJ528" s="70">
        <v>526</v>
      </c>
      <c r="AK528" s="70" t="s">
        <v>603</v>
      </c>
      <c r="AL528" s="71">
        <v>0</v>
      </c>
      <c r="AM528" s="71">
        <v>120.318270212915</v>
      </c>
      <c r="AN528" s="71">
        <v>689.93629131086595</v>
      </c>
      <c r="AO528" s="71">
        <v>810.25456152378001</v>
      </c>
      <c r="AQ528" s="70">
        <v>526</v>
      </c>
      <c r="AR528" s="70" t="s">
        <v>603</v>
      </c>
      <c r="AS528" s="71">
        <v>0</v>
      </c>
      <c r="AT528" s="71">
        <v>1001.5733799296</v>
      </c>
      <c r="AU528" s="71">
        <v>1127.4859896000401</v>
      </c>
      <c r="AV528" s="71">
        <v>2129.0593695296402</v>
      </c>
      <c r="AX528" s="70">
        <v>526</v>
      </c>
      <c r="AY528" s="70" t="s">
        <v>603</v>
      </c>
      <c r="AZ528" s="71">
        <v>0</v>
      </c>
      <c r="BA528" s="71">
        <v>120.318270212915</v>
      </c>
      <c r="BB528" s="71">
        <v>689.93629131086595</v>
      </c>
      <c r="BC528" s="71">
        <v>810.25456152378001</v>
      </c>
      <c r="BE528" s="70">
        <v>526</v>
      </c>
      <c r="BF528" s="70" t="s">
        <v>603</v>
      </c>
      <c r="BG528" s="71">
        <v>0</v>
      </c>
      <c r="BH528" s="71">
        <v>1001.5733799296</v>
      </c>
      <c r="BI528" s="71">
        <v>1127.4859896000401</v>
      </c>
      <c r="BJ528" s="71">
        <v>2129.0593695296402</v>
      </c>
      <c r="BL528" s="70">
        <v>526</v>
      </c>
      <c r="BM528" s="70" t="s">
        <v>603</v>
      </c>
      <c r="BN528" s="71">
        <v>0</v>
      </c>
      <c r="BO528" s="71">
        <v>245.006518587757</v>
      </c>
      <c r="BP528" s="71">
        <v>1404.9311753094</v>
      </c>
      <c r="BQ528" s="71">
        <v>1649.93769389715</v>
      </c>
      <c r="BS528" s="70">
        <v>526</v>
      </c>
      <c r="BT528" s="70" t="s">
        <v>603</v>
      </c>
      <c r="BU528" s="71">
        <v>0</v>
      </c>
      <c r="BV528" s="71">
        <v>1631.82442367407</v>
      </c>
      <c r="BW528" s="71">
        <v>1828.07849928926</v>
      </c>
      <c r="BX528" s="71">
        <v>3459.9029229633302</v>
      </c>
      <c r="BZ528" s="70">
        <v>526</v>
      </c>
      <c r="CA528" s="70" t="s">
        <v>603</v>
      </c>
      <c r="CB528" s="71">
        <v>0</v>
      </c>
      <c r="CC528" s="71">
        <v>576.598798205413</v>
      </c>
      <c r="CD528" s="71">
        <v>2802.0699835535402</v>
      </c>
      <c r="CE528" s="71">
        <v>3378.66878175895</v>
      </c>
      <c r="CG528" s="70">
        <v>526</v>
      </c>
      <c r="CH528" s="70" t="s">
        <v>603</v>
      </c>
      <c r="CI528" s="71">
        <v>0</v>
      </c>
      <c r="CJ528" s="71">
        <v>2784.63820038317</v>
      </c>
      <c r="CK528" s="71">
        <v>5818.5311348418199</v>
      </c>
      <c r="CL528" s="71">
        <v>8603.1693352249895</v>
      </c>
      <c r="CN528" s="70">
        <v>526</v>
      </c>
      <c r="CO528" s="70" t="s">
        <v>603</v>
      </c>
      <c r="CP528" s="71">
        <v>0</v>
      </c>
      <c r="CQ528" s="71">
        <v>101.486160488417</v>
      </c>
      <c r="CR528" s="71">
        <v>581.948070420666</v>
      </c>
      <c r="CS528" s="71">
        <v>683.434230909083</v>
      </c>
      <c r="CU528" s="70">
        <v>526</v>
      </c>
      <c r="CV528" s="70" t="s">
        <v>603</v>
      </c>
      <c r="CW528" s="71">
        <v>0</v>
      </c>
      <c r="CX528" s="71">
        <v>816.94123943306795</v>
      </c>
      <c r="CY528" s="71">
        <v>966.60415288464901</v>
      </c>
      <c r="CZ528" s="71">
        <v>1783.5453923177199</v>
      </c>
      <c r="DB528" s="70">
        <v>526</v>
      </c>
      <c r="DC528" s="70" t="s">
        <v>603</v>
      </c>
      <c r="DD528" s="71">
        <v>0</v>
      </c>
      <c r="DE528" s="71">
        <v>552.14187493713803</v>
      </c>
      <c r="DF528" s="71">
        <v>2643.0205662370099</v>
      </c>
      <c r="DG528" s="71">
        <v>3195.16244117415</v>
      </c>
      <c r="DI528" s="70">
        <v>526</v>
      </c>
      <c r="DJ528" s="70" t="s">
        <v>603</v>
      </c>
      <c r="DK528" s="71">
        <v>0</v>
      </c>
      <c r="DL528" s="71">
        <v>3057.0846749797302</v>
      </c>
      <c r="DM528" s="71">
        <v>3525.40724366419</v>
      </c>
      <c r="DN528" s="71">
        <v>6582.4919186439201</v>
      </c>
      <c r="DP528" s="70">
        <v>526</v>
      </c>
      <c r="DQ528" s="70" t="s">
        <v>603</v>
      </c>
      <c r="DR528" s="71">
        <v>0</v>
      </c>
      <c r="DS528" s="71">
        <v>276.54473304770499</v>
      </c>
      <c r="DT528" s="71">
        <v>1585.7795093201701</v>
      </c>
      <c r="DU528" s="71">
        <v>1862.3242423678701</v>
      </c>
      <c r="DW528" s="70">
        <v>526</v>
      </c>
      <c r="DX528" s="70" t="s">
        <v>603</v>
      </c>
      <c r="DY528" s="71">
        <v>0</v>
      </c>
      <c r="DZ528" s="71">
        <v>1933.1402369428799</v>
      </c>
      <c r="EA528" s="71">
        <v>2770.6865897338698</v>
      </c>
      <c r="EB528" s="71">
        <v>4703.82682667675</v>
      </c>
    </row>
    <row r="529" spans="1:132" x14ac:dyDescent="0.35">
      <c r="A529" s="70">
        <v>527</v>
      </c>
      <c r="B529" s="70" t="s">
        <v>604</v>
      </c>
      <c r="C529" s="71">
        <v>0</v>
      </c>
      <c r="D529" s="71">
        <v>0</v>
      </c>
      <c r="E529" s="71">
        <v>0</v>
      </c>
      <c r="F529" s="71">
        <v>0</v>
      </c>
      <c r="H529" s="70">
        <v>527</v>
      </c>
      <c r="I529" s="70" t="s">
        <v>604</v>
      </c>
      <c r="J529" s="75">
        <v>0</v>
      </c>
      <c r="K529" s="71">
        <v>0</v>
      </c>
      <c r="L529" s="71">
        <v>0</v>
      </c>
      <c r="M529" s="71">
        <v>0</v>
      </c>
      <c r="O529" s="70">
        <v>527</v>
      </c>
      <c r="P529" s="70" t="s">
        <v>604</v>
      </c>
      <c r="Q529" s="75">
        <v>0</v>
      </c>
      <c r="R529" s="71">
        <v>0</v>
      </c>
      <c r="S529" s="71">
        <v>0</v>
      </c>
      <c r="T529" s="71">
        <v>0</v>
      </c>
      <c r="V529" s="70">
        <v>527</v>
      </c>
      <c r="W529" s="70" t="s">
        <v>604</v>
      </c>
      <c r="X529" s="71">
        <v>0</v>
      </c>
      <c r="Y529" s="71">
        <v>0</v>
      </c>
      <c r="Z529" s="71">
        <v>0</v>
      </c>
      <c r="AA529" s="71">
        <v>0</v>
      </c>
      <c r="AC529" s="70">
        <v>527</v>
      </c>
      <c r="AD529" s="70" t="s">
        <v>604</v>
      </c>
      <c r="AE529" s="71">
        <v>0</v>
      </c>
      <c r="AF529" s="71">
        <v>0</v>
      </c>
      <c r="AG529" s="71">
        <v>0</v>
      </c>
      <c r="AH529" s="71">
        <v>0</v>
      </c>
      <c r="AJ529" s="70">
        <v>527</v>
      </c>
      <c r="AK529" s="70" t="s">
        <v>604</v>
      </c>
      <c r="AL529" s="71">
        <v>0</v>
      </c>
      <c r="AM529" s="71">
        <v>0</v>
      </c>
      <c r="AN529" s="71">
        <v>0</v>
      </c>
      <c r="AO529" s="71">
        <v>0</v>
      </c>
      <c r="AQ529" s="70">
        <v>527</v>
      </c>
      <c r="AR529" s="70" t="s">
        <v>604</v>
      </c>
      <c r="AS529" s="71">
        <v>0</v>
      </c>
      <c r="AT529" s="71">
        <v>0</v>
      </c>
      <c r="AU529" s="71">
        <v>0</v>
      </c>
      <c r="AV529" s="71">
        <v>0</v>
      </c>
      <c r="AX529" s="70">
        <v>527</v>
      </c>
      <c r="AY529" s="70" t="s">
        <v>604</v>
      </c>
      <c r="AZ529" s="71">
        <v>0</v>
      </c>
      <c r="BA529" s="71">
        <v>0</v>
      </c>
      <c r="BB529" s="71">
        <v>0</v>
      </c>
      <c r="BC529" s="71">
        <v>0</v>
      </c>
      <c r="BE529" s="70">
        <v>527</v>
      </c>
      <c r="BF529" s="70" t="s">
        <v>604</v>
      </c>
      <c r="BG529" s="71">
        <v>0</v>
      </c>
      <c r="BH529" s="71">
        <v>0</v>
      </c>
      <c r="BI529" s="71">
        <v>0</v>
      </c>
      <c r="BJ529" s="71">
        <v>0</v>
      </c>
      <c r="BL529" s="70">
        <v>527</v>
      </c>
      <c r="BM529" s="70" t="s">
        <v>604</v>
      </c>
      <c r="BN529" s="71">
        <v>0</v>
      </c>
      <c r="BO529" s="71">
        <v>0</v>
      </c>
      <c r="BP529" s="71">
        <v>0</v>
      </c>
      <c r="BQ529" s="71">
        <v>0</v>
      </c>
      <c r="BS529" s="70">
        <v>527</v>
      </c>
      <c r="BT529" s="70" t="s">
        <v>604</v>
      </c>
      <c r="BU529" s="71">
        <v>0</v>
      </c>
      <c r="BV529" s="71">
        <v>0</v>
      </c>
      <c r="BW529" s="71">
        <v>0</v>
      </c>
      <c r="BX529" s="71">
        <v>0</v>
      </c>
      <c r="BZ529" s="70">
        <v>527</v>
      </c>
      <c r="CA529" s="70" t="s">
        <v>604</v>
      </c>
      <c r="CB529" s="71">
        <v>0</v>
      </c>
      <c r="CC529" s="71">
        <v>0</v>
      </c>
      <c r="CD529" s="71">
        <v>0</v>
      </c>
      <c r="CE529" s="71">
        <v>0</v>
      </c>
      <c r="CG529" s="70">
        <v>527</v>
      </c>
      <c r="CH529" s="70" t="s">
        <v>604</v>
      </c>
      <c r="CI529" s="71">
        <v>0</v>
      </c>
      <c r="CJ529" s="71">
        <v>0</v>
      </c>
      <c r="CK529" s="71">
        <v>0</v>
      </c>
      <c r="CL529" s="71">
        <v>0</v>
      </c>
      <c r="CN529" s="70">
        <v>527</v>
      </c>
      <c r="CO529" s="70" t="s">
        <v>604</v>
      </c>
      <c r="CP529" s="71">
        <v>0</v>
      </c>
      <c r="CQ529" s="71">
        <v>0</v>
      </c>
      <c r="CR529" s="71">
        <v>0</v>
      </c>
      <c r="CS529" s="71">
        <v>0</v>
      </c>
      <c r="CU529" s="70">
        <v>527</v>
      </c>
      <c r="CV529" s="70" t="s">
        <v>604</v>
      </c>
      <c r="CW529" s="71">
        <v>0</v>
      </c>
      <c r="CX529" s="71">
        <v>0</v>
      </c>
      <c r="CY529" s="71">
        <v>0</v>
      </c>
      <c r="CZ529" s="71">
        <v>0</v>
      </c>
      <c r="DB529" s="70">
        <v>527</v>
      </c>
      <c r="DC529" s="70" t="s">
        <v>604</v>
      </c>
      <c r="DD529" s="71">
        <v>0</v>
      </c>
      <c r="DE529" s="71">
        <v>0</v>
      </c>
      <c r="DF529" s="71">
        <v>0</v>
      </c>
      <c r="DG529" s="71">
        <v>0</v>
      </c>
      <c r="DI529" s="70">
        <v>527</v>
      </c>
      <c r="DJ529" s="70" t="s">
        <v>604</v>
      </c>
      <c r="DK529" s="71">
        <v>0</v>
      </c>
      <c r="DL529" s="71">
        <v>0</v>
      </c>
      <c r="DM529" s="71">
        <v>0</v>
      </c>
      <c r="DN529" s="71">
        <v>0</v>
      </c>
      <c r="DP529" s="70">
        <v>527</v>
      </c>
      <c r="DQ529" s="70" t="s">
        <v>604</v>
      </c>
      <c r="DR529" s="71">
        <v>0</v>
      </c>
      <c r="DS529" s="71">
        <v>0</v>
      </c>
      <c r="DT529" s="71">
        <v>0</v>
      </c>
      <c r="DU529" s="71">
        <v>0</v>
      </c>
      <c r="DW529" s="70">
        <v>527</v>
      </c>
      <c r="DX529" s="70" t="s">
        <v>604</v>
      </c>
      <c r="DY529" s="71">
        <v>0</v>
      </c>
      <c r="DZ529" s="71">
        <v>0</v>
      </c>
      <c r="EA529" s="71">
        <v>0</v>
      </c>
      <c r="EB529" s="71">
        <v>0</v>
      </c>
    </row>
    <row r="530" spans="1:132" x14ac:dyDescent="0.35">
      <c r="A530" s="70">
        <v>528</v>
      </c>
      <c r="B530" s="70" t="s">
        <v>605</v>
      </c>
      <c r="C530" s="71">
        <v>0</v>
      </c>
      <c r="D530" s="71">
        <v>0</v>
      </c>
      <c r="E530" s="71">
        <v>0</v>
      </c>
      <c r="F530" s="71">
        <v>0</v>
      </c>
      <c r="H530" s="70">
        <v>528</v>
      </c>
      <c r="I530" s="70" t="s">
        <v>605</v>
      </c>
      <c r="J530" s="75">
        <v>0</v>
      </c>
      <c r="K530" s="71">
        <v>0</v>
      </c>
      <c r="L530" s="71">
        <v>0</v>
      </c>
      <c r="M530" s="71">
        <v>0</v>
      </c>
      <c r="O530" s="70">
        <v>528</v>
      </c>
      <c r="P530" s="70" t="s">
        <v>605</v>
      </c>
      <c r="Q530" s="75">
        <v>0</v>
      </c>
      <c r="R530" s="71">
        <v>0</v>
      </c>
      <c r="S530" s="71">
        <v>0</v>
      </c>
      <c r="T530" s="71">
        <v>0</v>
      </c>
      <c r="V530" s="70">
        <v>528</v>
      </c>
      <c r="W530" s="70" t="s">
        <v>605</v>
      </c>
      <c r="X530" s="71">
        <v>0</v>
      </c>
      <c r="Y530" s="71">
        <v>0</v>
      </c>
      <c r="Z530" s="71">
        <v>0</v>
      </c>
      <c r="AA530" s="71">
        <v>0</v>
      </c>
      <c r="AC530" s="70">
        <v>528</v>
      </c>
      <c r="AD530" s="70" t="s">
        <v>605</v>
      </c>
      <c r="AE530" s="71">
        <v>0</v>
      </c>
      <c r="AF530" s="71">
        <v>0</v>
      </c>
      <c r="AG530" s="71">
        <v>0</v>
      </c>
      <c r="AH530" s="71">
        <v>0</v>
      </c>
      <c r="AJ530" s="70">
        <v>528</v>
      </c>
      <c r="AK530" s="70" t="s">
        <v>605</v>
      </c>
      <c r="AL530" s="71">
        <v>0</v>
      </c>
      <c r="AM530" s="71">
        <v>0</v>
      </c>
      <c r="AN530" s="71">
        <v>0</v>
      </c>
      <c r="AO530" s="71">
        <v>0</v>
      </c>
      <c r="AQ530" s="70">
        <v>528</v>
      </c>
      <c r="AR530" s="70" t="s">
        <v>605</v>
      </c>
      <c r="AS530" s="71">
        <v>0</v>
      </c>
      <c r="AT530" s="71">
        <v>0</v>
      </c>
      <c r="AU530" s="71">
        <v>0</v>
      </c>
      <c r="AV530" s="71">
        <v>0</v>
      </c>
      <c r="AX530" s="70">
        <v>528</v>
      </c>
      <c r="AY530" s="70" t="s">
        <v>605</v>
      </c>
      <c r="AZ530" s="71">
        <v>0</v>
      </c>
      <c r="BA530" s="71">
        <v>0</v>
      </c>
      <c r="BB530" s="71">
        <v>0</v>
      </c>
      <c r="BC530" s="71">
        <v>0</v>
      </c>
      <c r="BE530" s="70">
        <v>528</v>
      </c>
      <c r="BF530" s="70" t="s">
        <v>605</v>
      </c>
      <c r="BG530" s="71">
        <v>0</v>
      </c>
      <c r="BH530" s="71">
        <v>0</v>
      </c>
      <c r="BI530" s="71">
        <v>0</v>
      </c>
      <c r="BJ530" s="71">
        <v>0</v>
      </c>
      <c r="BL530" s="70">
        <v>528</v>
      </c>
      <c r="BM530" s="70" t="s">
        <v>605</v>
      </c>
      <c r="BN530" s="71">
        <v>0</v>
      </c>
      <c r="BO530" s="71">
        <v>0</v>
      </c>
      <c r="BP530" s="71">
        <v>0</v>
      </c>
      <c r="BQ530" s="71">
        <v>0</v>
      </c>
      <c r="BS530" s="70">
        <v>528</v>
      </c>
      <c r="BT530" s="70" t="s">
        <v>605</v>
      </c>
      <c r="BU530" s="71">
        <v>0</v>
      </c>
      <c r="BV530" s="71">
        <v>0</v>
      </c>
      <c r="BW530" s="71">
        <v>0</v>
      </c>
      <c r="BX530" s="71">
        <v>0</v>
      </c>
      <c r="BZ530" s="70">
        <v>528</v>
      </c>
      <c r="CA530" s="70" t="s">
        <v>605</v>
      </c>
      <c r="CB530" s="71">
        <v>0</v>
      </c>
      <c r="CC530" s="71">
        <v>0</v>
      </c>
      <c r="CD530" s="71">
        <v>0</v>
      </c>
      <c r="CE530" s="71">
        <v>0</v>
      </c>
      <c r="CG530" s="70">
        <v>528</v>
      </c>
      <c r="CH530" s="70" t="s">
        <v>605</v>
      </c>
      <c r="CI530" s="71">
        <v>0</v>
      </c>
      <c r="CJ530" s="71">
        <v>0</v>
      </c>
      <c r="CK530" s="71">
        <v>0</v>
      </c>
      <c r="CL530" s="71">
        <v>0</v>
      </c>
      <c r="CN530" s="70">
        <v>528</v>
      </c>
      <c r="CO530" s="70" t="s">
        <v>605</v>
      </c>
      <c r="CP530" s="71">
        <v>0</v>
      </c>
      <c r="CQ530" s="71">
        <v>0</v>
      </c>
      <c r="CR530" s="71">
        <v>0</v>
      </c>
      <c r="CS530" s="71">
        <v>0</v>
      </c>
      <c r="CU530" s="70">
        <v>528</v>
      </c>
      <c r="CV530" s="70" t="s">
        <v>605</v>
      </c>
      <c r="CW530" s="71">
        <v>0</v>
      </c>
      <c r="CX530" s="71">
        <v>0</v>
      </c>
      <c r="CY530" s="71">
        <v>0</v>
      </c>
      <c r="CZ530" s="71">
        <v>0</v>
      </c>
      <c r="DB530" s="70">
        <v>528</v>
      </c>
      <c r="DC530" s="70" t="s">
        <v>605</v>
      </c>
      <c r="DD530" s="71">
        <v>0</v>
      </c>
      <c r="DE530" s="71">
        <v>0</v>
      </c>
      <c r="DF530" s="71">
        <v>0</v>
      </c>
      <c r="DG530" s="71">
        <v>0</v>
      </c>
      <c r="DI530" s="70">
        <v>528</v>
      </c>
      <c r="DJ530" s="70" t="s">
        <v>605</v>
      </c>
      <c r="DK530" s="71">
        <v>0</v>
      </c>
      <c r="DL530" s="71">
        <v>0</v>
      </c>
      <c r="DM530" s="71">
        <v>0</v>
      </c>
      <c r="DN530" s="71">
        <v>0</v>
      </c>
      <c r="DP530" s="70">
        <v>528</v>
      </c>
      <c r="DQ530" s="70" t="s">
        <v>605</v>
      </c>
      <c r="DR530" s="71">
        <v>0</v>
      </c>
      <c r="DS530" s="71">
        <v>0</v>
      </c>
      <c r="DT530" s="71">
        <v>0</v>
      </c>
      <c r="DU530" s="71">
        <v>0</v>
      </c>
      <c r="DW530" s="70">
        <v>528</v>
      </c>
      <c r="DX530" s="70" t="s">
        <v>605</v>
      </c>
      <c r="DY530" s="71">
        <v>0</v>
      </c>
      <c r="DZ530" s="71">
        <v>0</v>
      </c>
      <c r="EA530" s="71">
        <v>0</v>
      </c>
      <c r="EB530" s="71">
        <v>0</v>
      </c>
    </row>
    <row r="531" spans="1:132" x14ac:dyDescent="0.35">
      <c r="A531" s="70">
        <v>529</v>
      </c>
      <c r="B531" s="70" t="s">
        <v>606</v>
      </c>
      <c r="C531" s="71">
        <v>0</v>
      </c>
      <c r="D531" s="71">
        <v>0</v>
      </c>
      <c r="E531" s="71">
        <v>0</v>
      </c>
      <c r="F531" s="71">
        <v>0</v>
      </c>
      <c r="H531" s="70">
        <v>529</v>
      </c>
      <c r="I531" s="70" t="s">
        <v>606</v>
      </c>
      <c r="J531" s="75">
        <v>0</v>
      </c>
      <c r="K531" s="71">
        <v>0</v>
      </c>
      <c r="L531" s="71">
        <v>0</v>
      </c>
      <c r="M531" s="71">
        <v>0</v>
      </c>
      <c r="O531" s="70">
        <v>529</v>
      </c>
      <c r="P531" s="70" t="s">
        <v>606</v>
      </c>
      <c r="Q531" s="75">
        <v>0</v>
      </c>
      <c r="R531" s="71">
        <v>0</v>
      </c>
      <c r="S531" s="71">
        <v>0</v>
      </c>
      <c r="T531" s="71">
        <v>0</v>
      </c>
      <c r="V531" s="70">
        <v>529</v>
      </c>
      <c r="W531" s="70" t="s">
        <v>606</v>
      </c>
      <c r="X531" s="71">
        <v>0</v>
      </c>
      <c r="Y531" s="71">
        <v>0</v>
      </c>
      <c r="Z531" s="71">
        <v>0</v>
      </c>
      <c r="AA531" s="71">
        <v>0</v>
      </c>
      <c r="AC531" s="70">
        <v>529</v>
      </c>
      <c r="AD531" s="70" t="s">
        <v>606</v>
      </c>
      <c r="AE531" s="71">
        <v>0</v>
      </c>
      <c r="AF531" s="71">
        <v>0</v>
      </c>
      <c r="AG531" s="71">
        <v>0</v>
      </c>
      <c r="AH531" s="71">
        <v>0</v>
      </c>
      <c r="AJ531" s="70">
        <v>529</v>
      </c>
      <c r="AK531" s="70" t="s">
        <v>606</v>
      </c>
      <c r="AL531" s="71">
        <v>0</v>
      </c>
      <c r="AM531" s="71">
        <v>0</v>
      </c>
      <c r="AN531" s="71">
        <v>0</v>
      </c>
      <c r="AO531" s="71">
        <v>0</v>
      </c>
      <c r="AQ531" s="70">
        <v>529</v>
      </c>
      <c r="AR531" s="70" t="s">
        <v>606</v>
      </c>
      <c r="AS531" s="71">
        <v>0</v>
      </c>
      <c r="AT531" s="71">
        <v>0</v>
      </c>
      <c r="AU531" s="71">
        <v>0</v>
      </c>
      <c r="AV531" s="71">
        <v>0</v>
      </c>
      <c r="AX531" s="70">
        <v>529</v>
      </c>
      <c r="AY531" s="70" t="s">
        <v>606</v>
      </c>
      <c r="AZ531" s="71">
        <v>0</v>
      </c>
      <c r="BA531" s="71">
        <v>0</v>
      </c>
      <c r="BB531" s="71">
        <v>0</v>
      </c>
      <c r="BC531" s="71">
        <v>0</v>
      </c>
      <c r="BE531" s="70">
        <v>529</v>
      </c>
      <c r="BF531" s="70" t="s">
        <v>606</v>
      </c>
      <c r="BG531" s="71">
        <v>0</v>
      </c>
      <c r="BH531" s="71">
        <v>0</v>
      </c>
      <c r="BI531" s="71">
        <v>0</v>
      </c>
      <c r="BJ531" s="71">
        <v>0</v>
      </c>
      <c r="BL531" s="70">
        <v>529</v>
      </c>
      <c r="BM531" s="70" t="s">
        <v>606</v>
      </c>
      <c r="BN531" s="71">
        <v>0</v>
      </c>
      <c r="BO531" s="71">
        <v>0</v>
      </c>
      <c r="BP531" s="71">
        <v>0</v>
      </c>
      <c r="BQ531" s="71">
        <v>0</v>
      </c>
      <c r="BS531" s="70">
        <v>529</v>
      </c>
      <c r="BT531" s="70" t="s">
        <v>606</v>
      </c>
      <c r="BU531" s="71">
        <v>0</v>
      </c>
      <c r="BV531" s="71">
        <v>0</v>
      </c>
      <c r="BW531" s="71">
        <v>0</v>
      </c>
      <c r="BX531" s="71">
        <v>0</v>
      </c>
      <c r="BZ531" s="70">
        <v>529</v>
      </c>
      <c r="CA531" s="70" t="s">
        <v>606</v>
      </c>
      <c r="CB531" s="71">
        <v>0</v>
      </c>
      <c r="CC531" s="71">
        <v>0</v>
      </c>
      <c r="CD531" s="71">
        <v>0</v>
      </c>
      <c r="CE531" s="71">
        <v>0</v>
      </c>
      <c r="CG531" s="70">
        <v>529</v>
      </c>
      <c r="CH531" s="70" t="s">
        <v>606</v>
      </c>
      <c r="CI531" s="71">
        <v>0</v>
      </c>
      <c r="CJ531" s="71">
        <v>0</v>
      </c>
      <c r="CK531" s="71">
        <v>0</v>
      </c>
      <c r="CL531" s="71">
        <v>0</v>
      </c>
      <c r="CN531" s="70">
        <v>529</v>
      </c>
      <c r="CO531" s="70" t="s">
        <v>606</v>
      </c>
      <c r="CP531" s="71">
        <v>0</v>
      </c>
      <c r="CQ531" s="71">
        <v>0</v>
      </c>
      <c r="CR531" s="71">
        <v>0</v>
      </c>
      <c r="CS531" s="71">
        <v>0</v>
      </c>
      <c r="CU531" s="70">
        <v>529</v>
      </c>
      <c r="CV531" s="70" t="s">
        <v>606</v>
      </c>
      <c r="CW531" s="71">
        <v>0</v>
      </c>
      <c r="CX531" s="71">
        <v>0</v>
      </c>
      <c r="CY531" s="71">
        <v>0</v>
      </c>
      <c r="CZ531" s="71">
        <v>0</v>
      </c>
      <c r="DB531" s="70">
        <v>529</v>
      </c>
      <c r="DC531" s="70" t="s">
        <v>606</v>
      </c>
      <c r="DD531" s="71">
        <v>0</v>
      </c>
      <c r="DE531" s="71">
        <v>0</v>
      </c>
      <c r="DF531" s="71">
        <v>0</v>
      </c>
      <c r="DG531" s="71">
        <v>0</v>
      </c>
      <c r="DI531" s="70">
        <v>529</v>
      </c>
      <c r="DJ531" s="70" t="s">
        <v>606</v>
      </c>
      <c r="DK531" s="71">
        <v>0</v>
      </c>
      <c r="DL531" s="71">
        <v>0</v>
      </c>
      <c r="DM531" s="71">
        <v>0</v>
      </c>
      <c r="DN531" s="71">
        <v>0</v>
      </c>
      <c r="DP531" s="70">
        <v>529</v>
      </c>
      <c r="DQ531" s="70" t="s">
        <v>606</v>
      </c>
      <c r="DR531" s="71">
        <v>0</v>
      </c>
      <c r="DS531" s="71">
        <v>0</v>
      </c>
      <c r="DT531" s="71">
        <v>0</v>
      </c>
      <c r="DU531" s="71">
        <v>0</v>
      </c>
      <c r="DW531" s="70">
        <v>529</v>
      </c>
      <c r="DX531" s="70" t="s">
        <v>606</v>
      </c>
      <c r="DY531" s="71">
        <v>0</v>
      </c>
      <c r="DZ531" s="71">
        <v>0</v>
      </c>
      <c r="EA531" s="71">
        <v>0</v>
      </c>
      <c r="EB531" s="71">
        <v>0</v>
      </c>
    </row>
    <row r="532" spans="1:132" x14ac:dyDescent="0.35">
      <c r="A532" s="70">
        <v>530</v>
      </c>
      <c r="B532" s="70" t="s">
        <v>607</v>
      </c>
      <c r="C532" s="71">
        <v>0</v>
      </c>
      <c r="D532" s="71">
        <v>0</v>
      </c>
      <c r="E532" s="71">
        <v>0</v>
      </c>
      <c r="F532" s="71">
        <v>0</v>
      </c>
      <c r="H532" s="70">
        <v>530</v>
      </c>
      <c r="I532" s="70" t="s">
        <v>607</v>
      </c>
      <c r="J532" s="75">
        <v>0</v>
      </c>
      <c r="K532" s="71">
        <v>0</v>
      </c>
      <c r="L532" s="71">
        <v>0</v>
      </c>
      <c r="M532" s="71">
        <v>0</v>
      </c>
      <c r="O532" s="70">
        <v>530</v>
      </c>
      <c r="P532" s="70" t="s">
        <v>607</v>
      </c>
      <c r="Q532" s="75">
        <v>0</v>
      </c>
      <c r="R532" s="71">
        <v>0</v>
      </c>
      <c r="S532" s="71">
        <v>0</v>
      </c>
      <c r="T532" s="71">
        <v>0</v>
      </c>
      <c r="V532" s="70">
        <v>530</v>
      </c>
      <c r="W532" s="70" t="s">
        <v>607</v>
      </c>
      <c r="X532" s="71">
        <v>0</v>
      </c>
      <c r="Y532" s="71">
        <v>0</v>
      </c>
      <c r="Z532" s="71">
        <v>0</v>
      </c>
      <c r="AA532" s="71">
        <v>0</v>
      </c>
      <c r="AC532" s="70">
        <v>530</v>
      </c>
      <c r="AD532" s="70" t="s">
        <v>607</v>
      </c>
      <c r="AE532" s="71">
        <v>0</v>
      </c>
      <c r="AF532" s="71">
        <v>0</v>
      </c>
      <c r="AG532" s="71">
        <v>0</v>
      </c>
      <c r="AH532" s="71">
        <v>0</v>
      </c>
      <c r="AJ532" s="70">
        <v>530</v>
      </c>
      <c r="AK532" s="70" t="s">
        <v>607</v>
      </c>
      <c r="AL532" s="71">
        <v>0</v>
      </c>
      <c r="AM532" s="71">
        <v>0</v>
      </c>
      <c r="AN532" s="71">
        <v>0</v>
      </c>
      <c r="AO532" s="71">
        <v>0</v>
      </c>
      <c r="AQ532" s="70">
        <v>530</v>
      </c>
      <c r="AR532" s="70" t="s">
        <v>607</v>
      </c>
      <c r="AS532" s="71">
        <v>0</v>
      </c>
      <c r="AT532" s="71">
        <v>0</v>
      </c>
      <c r="AU532" s="71">
        <v>0</v>
      </c>
      <c r="AV532" s="71">
        <v>0</v>
      </c>
      <c r="AX532" s="70">
        <v>530</v>
      </c>
      <c r="AY532" s="70" t="s">
        <v>607</v>
      </c>
      <c r="AZ532" s="71">
        <v>0</v>
      </c>
      <c r="BA532" s="71">
        <v>0</v>
      </c>
      <c r="BB532" s="71">
        <v>0</v>
      </c>
      <c r="BC532" s="71">
        <v>0</v>
      </c>
      <c r="BE532" s="70">
        <v>530</v>
      </c>
      <c r="BF532" s="70" t="s">
        <v>607</v>
      </c>
      <c r="BG532" s="71">
        <v>0</v>
      </c>
      <c r="BH532" s="71">
        <v>0</v>
      </c>
      <c r="BI532" s="71">
        <v>0</v>
      </c>
      <c r="BJ532" s="71">
        <v>0</v>
      </c>
      <c r="BL532" s="70">
        <v>530</v>
      </c>
      <c r="BM532" s="70" t="s">
        <v>607</v>
      </c>
      <c r="BN532" s="71">
        <v>0</v>
      </c>
      <c r="BO532" s="71">
        <v>0</v>
      </c>
      <c r="BP532" s="71">
        <v>0</v>
      </c>
      <c r="BQ532" s="71">
        <v>0</v>
      </c>
      <c r="BS532" s="70">
        <v>530</v>
      </c>
      <c r="BT532" s="70" t="s">
        <v>607</v>
      </c>
      <c r="BU532" s="71">
        <v>0</v>
      </c>
      <c r="BV532" s="71">
        <v>0</v>
      </c>
      <c r="BW532" s="71">
        <v>0</v>
      </c>
      <c r="BX532" s="71">
        <v>0</v>
      </c>
      <c r="BZ532" s="70">
        <v>530</v>
      </c>
      <c r="CA532" s="70" t="s">
        <v>607</v>
      </c>
      <c r="CB532" s="71">
        <v>0</v>
      </c>
      <c r="CC532" s="71">
        <v>0</v>
      </c>
      <c r="CD532" s="71">
        <v>0</v>
      </c>
      <c r="CE532" s="71">
        <v>0</v>
      </c>
      <c r="CG532" s="70">
        <v>530</v>
      </c>
      <c r="CH532" s="70" t="s">
        <v>607</v>
      </c>
      <c r="CI532" s="71">
        <v>0</v>
      </c>
      <c r="CJ532" s="71">
        <v>0</v>
      </c>
      <c r="CK532" s="71">
        <v>0</v>
      </c>
      <c r="CL532" s="71">
        <v>0</v>
      </c>
      <c r="CN532" s="70">
        <v>530</v>
      </c>
      <c r="CO532" s="70" t="s">
        <v>607</v>
      </c>
      <c r="CP532" s="71">
        <v>0</v>
      </c>
      <c r="CQ532" s="71">
        <v>0</v>
      </c>
      <c r="CR532" s="71">
        <v>0</v>
      </c>
      <c r="CS532" s="71">
        <v>0</v>
      </c>
      <c r="CU532" s="70">
        <v>530</v>
      </c>
      <c r="CV532" s="70" t="s">
        <v>607</v>
      </c>
      <c r="CW532" s="71">
        <v>0</v>
      </c>
      <c r="CX532" s="71">
        <v>0</v>
      </c>
      <c r="CY532" s="71">
        <v>0</v>
      </c>
      <c r="CZ532" s="71">
        <v>0</v>
      </c>
      <c r="DB532" s="70">
        <v>530</v>
      </c>
      <c r="DC532" s="70" t="s">
        <v>607</v>
      </c>
      <c r="DD532" s="71">
        <v>0</v>
      </c>
      <c r="DE532" s="71">
        <v>0</v>
      </c>
      <c r="DF532" s="71">
        <v>0</v>
      </c>
      <c r="DG532" s="71">
        <v>0</v>
      </c>
      <c r="DI532" s="70">
        <v>530</v>
      </c>
      <c r="DJ532" s="70" t="s">
        <v>607</v>
      </c>
      <c r="DK532" s="71">
        <v>0</v>
      </c>
      <c r="DL532" s="71">
        <v>0</v>
      </c>
      <c r="DM532" s="71">
        <v>0</v>
      </c>
      <c r="DN532" s="71">
        <v>0</v>
      </c>
      <c r="DP532" s="70">
        <v>530</v>
      </c>
      <c r="DQ532" s="70" t="s">
        <v>607</v>
      </c>
      <c r="DR532" s="71">
        <v>0</v>
      </c>
      <c r="DS532" s="71">
        <v>0</v>
      </c>
      <c r="DT532" s="71">
        <v>0</v>
      </c>
      <c r="DU532" s="71">
        <v>0</v>
      </c>
      <c r="DW532" s="70">
        <v>530</v>
      </c>
      <c r="DX532" s="70" t="s">
        <v>607</v>
      </c>
      <c r="DY532" s="71">
        <v>0</v>
      </c>
      <c r="DZ532" s="71">
        <v>0</v>
      </c>
      <c r="EA532" s="71">
        <v>0</v>
      </c>
      <c r="EB532" s="71">
        <v>0</v>
      </c>
    </row>
    <row r="533" spans="1:132" x14ac:dyDescent="0.35">
      <c r="A533" s="70">
        <v>531</v>
      </c>
      <c r="B533" s="70" t="s">
        <v>608</v>
      </c>
      <c r="C533" s="71">
        <v>0</v>
      </c>
      <c r="D533" s="71">
        <v>0</v>
      </c>
      <c r="E533" s="71">
        <v>0</v>
      </c>
      <c r="F533" s="71">
        <v>0</v>
      </c>
      <c r="H533" s="70">
        <v>531</v>
      </c>
      <c r="I533" s="70" t="s">
        <v>608</v>
      </c>
      <c r="J533" s="75">
        <v>0</v>
      </c>
      <c r="K533" s="71">
        <v>0</v>
      </c>
      <c r="L533" s="71">
        <v>0</v>
      </c>
      <c r="M533" s="71">
        <v>0</v>
      </c>
      <c r="O533" s="70">
        <v>531</v>
      </c>
      <c r="P533" s="70" t="s">
        <v>608</v>
      </c>
      <c r="Q533" s="75">
        <v>0</v>
      </c>
      <c r="R533" s="71">
        <v>0</v>
      </c>
      <c r="S533" s="71">
        <v>0</v>
      </c>
      <c r="T533" s="71">
        <v>0</v>
      </c>
      <c r="V533" s="70">
        <v>531</v>
      </c>
      <c r="W533" s="70" t="s">
        <v>608</v>
      </c>
      <c r="X533" s="71">
        <v>0</v>
      </c>
      <c r="Y533" s="71">
        <v>0</v>
      </c>
      <c r="Z533" s="71">
        <v>0</v>
      </c>
      <c r="AA533" s="71">
        <v>0</v>
      </c>
      <c r="AC533" s="70">
        <v>531</v>
      </c>
      <c r="AD533" s="70" t="s">
        <v>608</v>
      </c>
      <c r="AE533" s="71">
        <v>0</v>
      </c>
      <c r="AF533" s="71">
        <v>0</v>
      </c>
      <c r="AG533" s="71">
        <v>0</v>
      </c>
      <c r="AH533" s="71">
        <v>0</v>
      </c>
      <c r="AJ533" s="70">
        <v>531</v>
      </c>
      <c r="AK533" s="70" t="s">
        <v>608</v>
      </c>
      <c r="AL533" s="71">
        <v>0</v>
      </c>
      <c r="AM533" s="71">
        <v>0</v>
      </c>
      <c r="AN533" s="71">
        <v>0</v>
      </c>
      <c r="AO533" s="71">
        <v>0</v>
      </c>
      <c r="AQ533" s="70">
        <v>531</v>
      </c>
      <c r="AR533" s="70" t="s">
        <v>608</v>
      </c>
      <c r="AS533" s="71">
        <v>0</v>
      </c>
      <c r="AT533" s="71">
        <v>0</v>
      </c>
      <c r="AU533" s="71">
        <v>0</v>
      </c>
      <c r="AV533" s="71">
        <v>0</v>
      </c>
      <c r="AX533" s="70">
        <v>531</v>
      </c>
      <c r="AY533" s="70" t="s">
        <v>608</v>
      </c>
      <c r="AZ533" s="71">
        <v>0</v>
      </c>
      <c r="BA533" s="71">
        <v>0</v>
      </c>
      <c r="BB533" s="71">
        <v>0</v>
      </c>
      <c r="BC533" s="71">
        <v>0</v>
      </c>
      <c r="BE533" s="70">
        <v>531</v>
      </c>
      <c r="BF533" s="70" t="s">
        <v>608</v>
      </c>
      <c r="BG533" s="71">
        <v>0</v>
      </c>
      <c r="BH533" s="71">
        <v>0</v>
      </c>
      <c r="BI533" s="71">
        <v>0</v>
      </c>
      <c r="BJ533" s="71">
        <v>0</v>
      </c>
      <c r="BL533" s="70">
        <v>531</v>
      </c>
      <c r="BM533" s="70" t="s">
        <v>608</v>
      </c>
      <c r="BN533" s="71">
        <v>0</v>
      </c>
      <c r="BO533" s="71">
        <v>0</v>
      </c>
      <c r="BP533" s="71">
        <v>0</v>
      </c>
      <c r="BQ533" s="71">
        <v>0</v>
      </c>
      <c r="BS533" s="70">
        <v>531</v>
      </c>
      <c r="BT533" s="70" t="s">
        <v>608</v>
      </c>
      <c r="BU533" s="71">
        <v>0</v>
      </c>
      <c r="BV533" s="71">
        <v>0</v>
      </c>
      <c r="BW533" s="71">
        <v>0</v>
      </c>
      <c r="BX533" s="71">
        <v>0</v>
      </c>
      <c r="BZ533" s="70">
        <v>531</v>
      </c>
      <c r="CA533" s="70" t="s">
        <v>608</v>
      </c>
      <c r="CB533" s="71">
        <v>0</v>
      </c>
      <c r="CC533" s="71">
        <v>0</v>
      </c>
      <c r="CD533" s="71">
        <v>0</v>
      </c>
      <c r="CE533" s="71">
        <v>0</v>
      </c>
      <c r="CG533" s="70">
        <v>531</v>
      </c>
      <c r="CH533" s="70" t="s">
        <v>608</v>
      </c>
      <c r="CI533" s="71">
        <v>0</v>
      </c>
      <c r="CJ533" s="71">
        <v>0</v>
      </c>
      <c r="CK533" s="71">
        <v>0</v>
      </c>
      <c r="CL533" s="71">
        <v>0</v>
      </c>
      <c r="CN533" s="70">
        <v>531</v>
      </c>
      <c r="CO533" s="70" t="s">
        <v>608</v>
      </c>
      <c r="CP533" s="71">
        <v>0</v>
      </c>
      <c r="CQ533" s="71">
        <v>0</v>
      </c>
      <c r="CR533" s="71">
        <v>0</v>
      </c>
      <c r="CS533" s="71">
        <v>0</v>
      </c>
      <c r="CU533" s="70">
        <v>531</v>
      </c>
      <c r="CV533" s="70" t="s">
        <v>608</v>
      </c>
      <c r="CW533" s="71">
        <v>0</v>
      </c>
      <c r="CX533" s="71">
        <v>0</v>
      </c>
      <c r="CY533" s="71">
        <v>0</v>
      </c>
      <c r="CZ533" s="71">
        <v>0</v>
      </c>
      <c r="DB533" s="70">
        <v>531</v>
      </c>
      <c r="DC533" s="70" t="s">
        <v>608</v>
      </c>
      <c r="DD533" s="71">
        <v>0</v>
      </c>
      <c r="DE533" s="71">
        <v>0</v>
      </c>
      <c r="DF533" s="71">
        <v>0</v>
      </c>
      <c r="DG533" s="71">
        <v>0</v>
      </c>
      <c r="DI533" s="70">
        <v>531</v>
      </c>
      <c r="DJ533" s="70" t="s">
        <v>608</v>
      </c>
      <c r="DK533" s="71">
        <v>0</v>
      </c>
      <c r="DL533" s="71">
        <v>0</v>
      </c>
      <c r="DM533" s="71">
        <v>0</v>
      </c>
      <c r="DN533" s="71">
        <v>0</v>
      </c>
      <c r="DP533" s="70">
        <v>531</v>
      </c>
      <c r="DQ533" s="70" t="s">
        <v>608</v>
      </c>
      <c r="DR533" s="71">
        <v>0</v>
      </c>
      <c r="DS533" s="71">
        <v>0</v>
      </c>
      <c r="DT533" s="71">
        <v>0</v>
      </c>
      <c r="DU533" s="71">
        <v>0</v>
      </c>
      <c r="DW533" s="70">
        <v>531</v>
      </c>
      <c r="DX533" s="70" t="s">
        <v>608</v>
      </c>
      <c r="DY533" s="71">
        <v>0</v>
      </c>
      <c r="DZ533" s="71">
        <v>0</v>
      </c>
      <c r="EA533" s="71">
        <v>0</v>
      </c>
      <c r="EB533" s="71">
        <v>0</v>
      </c>
    </row>
    <row r="534" spans="1:132" x14ac:dyDescent="0.35">
      <c r="A534" s="70">
        <v>532</v>
      </c>
      <c r="B534" s="70" t="s">
        <v>609</v>
      </c>
      <c r="C534" s="71">
        <v>0</v>
      </c>
      <c r="D534" s="71">
        <v>0</v>
      </c>
      <c r="E534" s="71">
        <v>0</v>
      </c>
      <c r="F534" s="71">
        <v>0</v>
      </c>
      <c r="H534" s="70">
        <v>532</v>
      </c>
      <c r="I534" s="70" t="s">
        <v>609</v>
      </c>
      <c r="J534" s="75">
        <v>0</v>
      </c>
      <c r="K534" s="71">
        <v>0</v>
      </c>
      <c r="L534" s="71">
        <v>0</v>
      </c>
      <c r="M534" s="71">
        <v>0</v>
      </c>
      <c r="O534" s="70">
        <v>532</v>
      </c>
      <c r="P534" s="70" t="s">
        <v>609</v>
      </c>
      <c r="Q534" s="75">
        <v>0</v>
      </c>
      <c r="R534" s="71">
        <v>0</v>
      </c>
      <c r="S534" s="71">
        <v>0</v>
      </c>
      <c r="T534" s="71">
        <v>0</v>
      </c>
      <c r="V534" s="70">
        <v>532</v>
      </c>
      <c r="W534" s="70" t="s">
        <v>609</v>
      </c>
      <c r="X534" s="71">
        <v>0</v>
      </c>
      <c r="Y534" s="71">
        <v>0</v>
      </c>
      <c r="Z534" s="71">
        <v>0</v>
      </c>
      <c r="AA534" s="71">
        <v>0</v>
      </c>
      <c r="AC534" s="70">
        <v>532</v>
      </c>
      <c r="AD534" s="70" t="s">
        <v>609</v>
      </c>
      <c r="AE534" s="71">
        <v>0</v>
      </c>
      <c r="AF534" s="71">
        <v>0</v>
      </c>
      <c r="AG534" s="71">
        <v>0</v>
      </c>
      <c r="AH534" s="71">
        <v>0</v>
      </c>
      <c r="AJ534" s="70">
        <v>532</v>
      </c>
      <c r="AK534" s="70" t="s">
        <v>609</v>
      </c>
      <c r="AL534" s="71">
        <v>0</v>
      </c>
      <c r="AM534" s="71">
        <v>0</v>
      </c>
      <c r="AN534" s="71">
        <v>0</v>
      </c>
      <c r="AO534" s="71">
        <v>0</v>
      </c>
      <c r="AQ534" s="70">
        <v>532</v>
      </c>
      <c r="AR534" s="70" t="s">
        <v>609</v>
      </c>
      <c r="AS534" s="71">
        <v>0</v>
      </c>
      <c r="AT534" s="71">
        <v>0</v>
      </c>
      <c r="AU534" s="71">
        <v>0</v>
      </c>
      <c r="AV534" s="71">
        <v>0</v>
      </c>
      <c r="AX534" s="70">
        <v>532</v>
      </c>
      <c r="AY534" s="70" t="s">
        <v>609</v>
      </c>
      <c r="AZ534" s="71">
        <v>0</v>
      </c>
      <c r="BA534" s="71">
        <v>0</v>
      </c>
      <c r="BB534" s="71">
        <v>0</v>
      </c>
      <c r="BC534" s="71">
        <v>0</v>
      </c>
      <c r="BE534" s="70">
        <v>532</v>
      </c>
      <c r="BF534" s="70" t="s">
        <v>609</v>
      </c>
      <c r="BG534" s="71">
        <v>0</v>
      </c>
      <c r="BH534" s="71">
        <v>0</v>
      </c>
      <c r="BI534" s="71">
        <v>0</v>
      </c>
      <c r="BJ534" s="71">
        <v>0</v>
      </c>
      <c r="BL534" s="70">
        <v>532</v>
      </c>
      <c r="BM534" s="70" t="s">
        <v>609</v>
      </c>
      <c r="BN534" s="71">
        <v>0</v>
      </c>
      <c r="BO534" s="71">
        <v>0</v>
      </c>
      <c r="BP534" s="71">
        <v>0</v>
      </c>
      <c r="BQ534" s="71">
        <v>0</v>
      </c>
      <c r="BS534" s="70">
        <v>532</v>
      </c>
      <c r="BT534" s="70" t="s">
        <v>609</v>
      </c>
      <c r="BU534" s="71">
        <v>0</v>
      </c>
      <c r="BV534" s="71">
        <v>0</v>
      </c>
      <c r="BW534" s="71">
        <v>0</v>
      </c>
      <c r="BX534" s="71">
        <v>0</v>
      </c>
      <c r="BZ534" s="70">
        <v>532</v>
      </c>
      <c r="CA534" s="70" t="s">
        <v>609</v>
      </c>
      <c r="CB534" s="71">
        <v>0</v>
      </c>
      <c r="CC534" s="71">
        <v>0</v>
      </c>
      <c r="CD534" s="71">
        <v>0</v>
      </c>
      <c r="CE534" s="71">
        <v>0</v>
      </c>
      <c r="CG534" s="70">
        <v>532</v>
      </c>
      <c r="CH534" s="70" t="s">
        <v>609</v>
      </c>
      <c r="CI534" s="71">
        <v>0</v>
      </c>
      <c r="CJ534" s="71">
        <v>0</v>
      </c>
      <c r="CK534" s="71">
        <v>0</v>
      </c>
      <c r="CL534" s="71">
        <v>0</v>
      </c>
      <c r="CN534" s="70">
        <v>532</v>
      </c>
      <c r="CO534" s="70" t="s">
        <v>609</v>
      </c>
      <c r="CP534" s="71">
        <v>0</v>
      </c>
      <c r="CQ534" s="71">
        <v>0</v>
      </c>
      <c r="CR534" s="71">
        <v>0</v>
      </c>
      <c r="CS534" s="71">
        <v>0</v>
      </c>
      <c r="CU534" s="70">
        <v>532</v>
      </c>
      <c r="CV534" s="70" t="s">
        <v>609</v>
      </c>
      <c r="CW534" s="71">
        <v>0</v>
      </c>
      <c r="CX534" s="71">
        <v>0</v>
      </c>
      <c r="CY534" s="71">
        <v>0</v>
      </c>
      <c r="CZ534" s="71">
        <v>0</v>
      </c>
      <c r="DB534" s="70">
        <v>532</v>
      </c>
      <c r="DC534" s="70" t="s">
        <v>609</v>
      </c>
      <c r="DD534" s="71">
        <v>0</v>
      </c>
      <c r="DE534" s="71">
        <v>0</v>
      </c>
      <c r="DF534" s="71">
        <v>0</v>
      </c>
      <c r="DG534" s="71">
        <v>0</v>
      </c>
      <c r="DI534" s="70">
        <v>532</v>
      </c>
      <c r="DJ534" s="70" t="s">
        <v>609</v>
      </c>
      <c r="DK534" s="71">
        <v>0</v>
      </c>
      <c r="DL534" s="71">
        <v>0</v>
      </c>
      <c r="DM534" s="71">
        <v>0</v>
      </c>
      <c r="DN534" s="71">
        <v>0</v>
      </c>
      <c r="DP534" s="70">
        <v>532</v>
      </c>
      <c r="DQ534" s="70" t="s">
        <v>609</v>
      </c>
      <c r="DR534" s="71">
        <v>0</v>
      </c>
      <c r="DS534" s="71">
        <v>0</v>
      </c>
      <c r="DT534" s="71">
        <v>0</v>
      </c>
      <c r="DU534" s="71">
        <v>0</v>
      </c>
      <c r="DW534" s="70">
        <v>532</v>
      </c>
      <c r="DX534" s="70" t="s">
        <v>609</v>
      </c>
      <c r="DY534" s="71">
        <v>0</v>
      </c>
      <c r="DZ534" s="71">
        <v>0</v>
      </c>
      <c r="EA534" s="71">
        <v>0</v>
      </c>
      <c r="EB534" s="71">
        <v>0</v>
      </c>
    </row>
    <row r="535" spans="1:132" x14ac:dyDescent="0.35">
      <c r="A535" s="70">
        <v>533</v>
      </c>
      <c r="B535" s="70" t="s">
        <v>610</v>
      </c>
      <c r="C535" s="71">
        <v>0</v>
      </c>
      <c r="D535" s="71">
        <v>0</v>
      </c>
      <c r="E535" s="71">
        <v>0</v>
      </c>
      <c r="F535" s="71">
        <v>0</v>
      </c>
      <c r="H535" s="70">
        <v>533</v>
      </c>
      <c r="I535" s="70" t="s">
        <v>610</v>
      </c>
      <c r="J535" s="75">
        <v>0</v>
      </c>
      <c r="K535" s="71">
        <v>0</v>
      </c>
      <c r="L535" s="71">
        <v>0</v>
      </c>
      <c r="M535" s="71">
        <v>0</v>
      </c>
      <c r="O535" s="70">
        <v>533</v>
      </c>
      <c r="P535" s="70" t="s">
        <v>610</v>
      </c>
      <c r="Q535" s="75">
        <v>0</v>
      </c>
      <c r="R535" s="71">
        <v>0</v>
      </c>
      <c r="S535" s="71">
        <v>0</v>
      </c>
      <c r="T535" s="71">
        <v>0</v>
      </c>
      <c r="V535" s="70">
        <v>533</v>
      </c>
      <c r="W535" s="70" t="s">
        <v>610</v>
      </c>
      <c r="X535" s="71">
        <v>0</v>
      </c>
      <c r="Y535" s="71">
        <v>0</v>
      </c>
      <c r="Z535" s="71">
        <v>0</v>
      </c>
      <c r="AA535" s="71">
        <v>0</v>
      </c>
      <c r="AC535" s="70">
        <v>533</v>
      </c>
      <c r="AD535" s="70" t="s">
        <v>610</v>
      </c>
      <c r="AE535" s="71">
        <v>0</v>
      </c>
      <c r="AF535" s="71">
        <v>0</v>
      </c>
      <c r="AG535" s="71">
        <v>0</v>
      </c>
      <c r="AH535" s="71">
        <v>0</v>
      </c>
      <c r="AJ535" s="70">
        <v>533</v>
      </c>
      <c r="AK535" s="70" t="s">
        <v>610</v>
      </c>
      <c r="AL535" s="71">
        <v>0</v>
      </c>
      <c r="AM535" s="71">
        <v>0</v>
      </c>
      <c r="AN535" s="71">
        <v>0</v>
      </c>
      <c r="AO535" s="71">
        <v>0</v>
      </c>
      <c r="AQ535" s="70">
        <v>533</v>
      </c>
      <c r="AR535" s="70" t="s">
        <v>610</v>
      </c>
      <c r="AS535" s="71">
        <v>0</v>
      </c>
      <c r="AT535" s="71">
        <v>0</v>
      </c>
      <c r="AU535" s="71">
        <v>0</v>
      </c>
      <c r="AV535" s="71">
        <v>0</v>
      </c>
      <c r="AX535" s="70">
        <v>533</v>
      </c>
      <c r="AY535" s="70" t="s">
        <v>610</v>
      </c>
      <c r="AZ535" s="71">
        <v>0</v>
      </c>
      <c r="BA535" s="71">
        <v>0</v>
      </c>
      <c r="BB535" s="71">
        <v>0</v>
      </c>
      <c r="BC535" s="71">
        <v>0</v>
      </c>
      <c r="BE535" s="70">
        <v>533</v>
      </c>
      <c r="BF535" s="70" t="s">
        <v>610</v>
      </c>
      <c r="BG535" s="71">
        <v>0</v>
      </c>
      <c r="BH535" s="71">
        <v>0</v>
      </c>
      <c r="BI535" s="71">
        <v>0</v>
      </c>
      <c r="BJ535" s="71">
        <v>0</v>
      </c>
      <c r="BL535" s="70">
        <v>533</v>
      </c>
      <c r="BM535" s="70" t="s">
        <v>610</v>
      </c>
      <c r="BN535" s="71">
        <v>0</v>
      </c>
      <c r="BO535" s="71">
        <v>0</v>
      </c>
      <c r="BP535" s="71">
        <v>0</v>
      </c>
      <c r="BQ535" s="71">
        <v>0</v>
      </c>
      <c r="BS535" s="70">
        <v>533</v>
      </c>
      <c r="BT535" s="70" t="s">
        <v>610</v>
      </c>
      <c r="BU535" s="71">
        <v>0</v>
      </c>
      <c r="BV535" s="71">
        <v>0</v>
      </c>
      <c r="BW535" s="71">
        <v>0</v>
      </c>
      <c r="BX535" s="71">
        <v>0</v>
      </c>
      <c r="BZ535" s="70">
        <v>533</v>
      </c>
      <c r="CA535" s="70" t="s">
        <v>610</v>
      </c>
      <c r="CB535" s="71">
        <v>0</v>
      </c>
      <c r="CC535" s="71">
        <v>0</v>
      </c>
      <c r="CD535" s="71">
        <v>0</v>
      </c>
      <c r="CE535" s="71">
        <v>0</v>
      </c>
      <c r="CG535" s="70">
        <v>533</v>
      </c>
      <c r="CH535" s="70" t="s">
        <v>610</v>
      </c>
      <c r="CI535" s="71">
        <v>0</v>
      </c>
      <c r="CJ535" s="71">
        <v>0</v>
      </c>
      <c r="CK535" s="71">
        <v>0</v>
      </c>
      <c r="CL535" s="71">
        <v>0</v>
      </c>
      <c r="CN535" s="70">
        <v>533</v>
      </c>
      <c r="CO535" s="70" t="s">
        <v>610</v>
      </c>
      <c r="CP535" s="71">
        <v>0</v>
      </c>
      <c r="CQ535" s="71">
        <v>0</v>
      </c>
      <c r="CR535" s="71">
        <v>0</v>
      </c>
      <c r="CS535" s="71">
        <v>0</v>
      </c>
      <c r="CU535" s="70">
        <v>533</v>
      </c>
      <c r="CV535" s="70" t="s">
        <v>610</v>
      </c>
      <c r="CW535" s="71">
        <v>0</v>
      </c>
      <c r="CX535" s="71">
        <v>0</v>
      </c>
      <c r="CY535" s="71">
        <v>0</v>
      </c>
      <c r="CZ535" s="71">
        <v>0</v>
      </c>
      <c r="DB535" s="70">
        <v>533</v>
      </c>
      <c r="DC535" s="70" t="s">
        <v>610</v>
      </c>
      <c r="DD535" s="71">
        <v>0</v>
      </c>
      <c r="DE535" s="71">
        <v>0</v>
      </c>
      <c r="DF535" s="71">
        <v>0</v>
      </c>
      <c r="DG535" s="71">
        <v>0</v>
      </c>
      <c r="DI535" s="70">
        <v>533</v>
      </c>
      <c r="DJ535" s="70" t="s">
        <v>610</v>
      </c>
      <c r="DK535" s="71">
        <v>0</v>
      </c>
      <c r="DL535" s="71">
        <v>0</v>
      </c>
      <c r="DM535" s="71">
        <v>0</v>
      </c>
      <c r="DN535" s="71">
        <v>0</v>
      </c>
      <c r="DP535" s="70">
        <v>533</v>
      </c>
      <c r="DQ535" s="70" t="s">
        <v>610</v>
      </c>
      <c r="DR535" s="71">
        <v>0</v>
      </c>
      <c r="DS535" s="71">
        <v>0</v>
      </c>
      <c r="DT535" s="71">
        <v>0</v>
      </c>
      <c r="DU535" s="71">
        <v>0</v>
      </c>
      <c r="DW535" s="70">
        <v>533</v>
      </c>
      <c r="DX535" s="70" t="s">
        <v>610</v>
      </c>
      <c r="DY535" s="71">
        <v>0</v>
      </c>
      <c r="DZ535" s="71">
        <v>0</v>
      </c>
      <c r="EA535" s="71">
        <v>0</v>
      </c>
      <c r="EB535" s="71">
        <v>0</v>
      </c>
    </row>
    <row r="536" spans="1:132" x14ac:dyDescent="0.35">
      <c r="A536" s="70">
        <v>534</v>
      </c>
      <c r="B536" s="70" t="s">
        <v>611</v>
      </c>
      <c r="C536" s="71">
        <v>0</v>
      </c>
      <c r="D536" s="71">
        <v>0</v>
      </c>
      <c r="E536" s="71">
        <v>0</v>
      </c>
      <c r="F536" s="71">
        <v>0</v>
      </c>
      <c r="H536" s="70">
        <v>534</v>
      </c>
      <c r="I536" s="70" t="s">
        <v>611</v>
      </c>
      <c r="J536" s="75">
        <v>0</v>
      </c>
      <c r="K536" s="71">
        <v>0</v>
      </c>
      <c r="L536" s="71">
        <v>0</v>
      </c>
      <c r="M536" s="71">
        <v>0</v>
      </c>
      <c r="O536" s="70">
        <v>534</v>
      </c>
      <c r="P536" s="70" t="s">
        <v>611</v>
      </c>
      <c r="Q536" s="75">
        <v>0</v>
      </c>
      <c r="R536" s="71">
        <v>0</v>
      </c>
      <c r="S536" s="71">
        <v>0</v>
      </c>
      <c r="T536" s="71">
        <v>0</v>
      </c>
      <c r="V536" s="70">
        <v>534</v>
      </c>
      <c r="W536" s="70" t="s">
        <v>611</v>
      </c>
      <c r="X536" s="71">
        <v>0</v>
      </c>
      <c r="Y536" s="71">
        <v>0</v>
      </c>
      <c r="Z536" s="71">
        <v>0</v>
      </c>
      <c r="AA536" s="71">
        <v>0</v>
      </c>
      <c r="AC536" s="70">
        <v>534</v>
      </c>
      <c r="AD536" s="70" t="s">
        <v>611</v>
      </c>
      <c r="AE536" s="71">
        <v>0</v>
      </c>
      <c r="AF536" s="71">
        <v>0</v>
      </c>
      <c r="AG536" s="71">
        <v>0</v>
      </c>
      <c r="AH536" s="71">
        <v>0</v>
      </c>
      <c r="AJ536" s="70">
        <v>534</v>
      </c>
      <c r="AK536" s="70" t="s">
        <v>611</v>
      </c>
      <c r="AL536" s="71">
        <v>0</v>
      </c>
      <c r="AM536" s="71">
        <v>0</v>
      </c>
      <c r="AN536" s="71">
        <v>0</v>
      </c>
      <c r="AO536" s="71">
        <v>0</v>
      </c>
      <c r="AQ536" s="70">
        <v>534</v>
      </c>
      <c r="AR536" s="70" t="s">
        <v>611</v>
      </c>
      <c r="AS536" s="71">
        <v>0</v>
      </c>
      <c r="AT536" s="71">
        <v>0</v>
      </c>
      <c r="AU536" s="71">
        <v>0</v>
      </c>
      <c r="AV536" s="71">
        <v>0</v>
      </c>
      <c r="AX536" s="70">
        <v>534</v>
      </c>
      <c r="AY536" s="70" t="s">
        <v>611</v>
      </c>
      <c r="AZ536" s="71">
        <v>0</v>
      </c>
      <c r="BA536" s="71">
        <v>0</v>
      </c>
      <c r="BB536" s="71">
        <v>0</v>
      </c>
      <c r="BC536" s="71">
        <v>0</v>
      </c>
      <c r="BE536" s="70">
        <v>534</v>
      </c>
      <c r="BF536" s="70" t="s">
        <v>611</v>
      </c>
      <c r="BG536" s="71">
        <v>0</v>
      </c>
      <c r="BH536" s="71">
        <v>0</v>
      </c>
      <c r="BI536" s="71">
        <v>0</v>
      </c>
      <c r="BJ536" s="71">
        <v>0</v>
      </c>
      <c r="BL536" s="70">
        <v>534</v>
      </c>
      <c r="BM536" s="70" t="s">
        <v>611</v>
      </c>
      <c r="BN536" s="71">
        <v>0</v>
      </c>
      <c r="BO536" s="71">
        <v>0</v>
      </c>
      <c r="BP536" s="71">
        <v>0</v>
      </c>
      <c r="BQ536" s="71">
        <v>0</v>
      </c>
      <c r="BS536" s="70">
        <v>534</v>
      </c>
      <c r="BT536" s="70" t="s">
        <v>611</v>
      </c>
      <c r="BU536" s="71">
        <v>0</v>
      </c>
      <c r="BV536" s="71">
        <v>0</v>
      </c>
      <c r="BW536" s="71">
        <v>0</v>
      </c>
      <c r="BX536" s="71">
        <v>0</v>
      </c>
      <c r="BZ536" s="70">
        <v>534</v>
      </c>
      <c r="CA536" s="70" t="s">
        <v>611</v>
      </c>
      <c r="CB536" s="71">
        <v>0</v>
      </c>
      <c r="CC536" s="71">
        <v>0</v>
      </c>
      <c r="CD536" s="71">
        <v>0</v>
      </c>
      <c r="CE536" s="71">
        <v>0</v>
      </c>
      <c r="CG536" s="70">
        <v>534</v>
      </c>
      <c r="CH536" s="70" t="s">
        <v>611</v>
      </c>
      <c r="CI536" s="71">
        <v>0</v>
      </c>
      <c r="CJ536" s="71">
        <v>0</v>
      </c>
      <c r="CK536" s="71">
        <v>0</v>
      </c>
      <c r="CL536" s="71">
        <v>0</v>
      </c>
      <c r="CN536" s="70">
        <v>534</v>
      </c>
      <c r="CO536" s="70" t="s">
        <v>611</v>
      </c>
      <c r="CP536" s="71">
        <v>0</v>
      </c>
      <c r="CQ536" s="71">
        <v>0</v>
      </c>
      <c r="CR536" s="71">
        <v>0</v>
      </c>
      <c r="CS536" s="71">
        <v>0</v>
      </c>
      <c r="CU536" s="70">
        <v>534</v>
      </c>
      <c r="CV536" s="70" t="s">
        <v>611</v>
      </c>
      <c r="CW536" s="71">
        <v>0</v>
      </c>
      <c r="CX536" s="71">
        <v>0</v>
      </c>
      <c r="CY536" s="71">
        <v>0</v>
      </c>
      <c r="CZ536" s="71">
        <v>0</v>
      </c>
      <c r="DB536" s="70">
        <v>534</v>
      </c>
      <c r="DC536" s="70" t="s">
        <v>611</v>
      </c>
      <c r="DD536" s="71">
        <v>0</v>
      </c>
      <c r="DE536" s="71">
        <v>0</v>
      </c>
      <c r="DF536" s="71">
        <v>0</v>
      </c>
      <c r="DG536" s="71">
        <v>0</v>
      </c>
      <c r="DI536" s="70">
        <v>534</v>
      </c>
      <c r="DJ536" s="70" t="s">
        <v>611</v>
      </c>
      <c r="DK536" s="71">
        <v>0</v>
      </c>
      <c r="DL536" s="71">
        <v>0</v>
      </c>
      <c r="DM536" s="71">
        <v>0</v>
      </c>
      <c r="DN536" s="71">
        <v>0</v>
      </c>
      <c r="DP536" s="70">
        <v>534</v>
      </c>
      <c r="DQ536" s="70" t="s">
        <v>611</v>
      </c>
      <c r="DR536" s="71">
        <v>0</v>
      </c>
      <c r="DS536" s="71">
        <v>0</v>
      </c>
      <c r="DT536" s="71">
        <v>0</v>
      </c>
      <c r="DU536" s="71">
        <v>0</v>
      </c>
      <c r="DW536" s="70">
        <v>534</v>
      </c>
      <c r="DX536" s="70" t="s">
        <v>611</v>
      </c>
      <c r="DY536" s="71">
        <v>0</v>
      </c>
      <c r="DZ536" s="71">
        <v>0</v>
      </c>
      <c r="EA536" s="71">
        <v>0</v>
      </c>
      <c r="EB536" s="71">
        <v>0</v>
      </c>
    </row>
    <row r="537" spans="1:132" x14ac:dyDescent="0.35">
      <c r="A537" s="70">
        <v>535</v>
      </c>
      <c r="B537" s="70" t="s">
        <v>612</v>
      </c>
      <c r="C537" s="71">
        <v>0</v>
      </c>
      <c r="D537" s="71">
        <v>0</v>
      </c>
      <c r="E537" s="71">
        <v>0</v>
      </c>
      <c r="F537" s="71">
        <v>0</v>
      </c>
      <c r="H537" s="70">
        <v>535</v>
      </c>
      <c r="I537" s="70" t="s">
        <v>612</v>
      </c>
      <c r="J537" s="75">
        <v>0</v>
      </c>
      <c r="K537" s="71">
        <v>0</v>
      </c>
      <c r="L537" s="71">
        <v>0</v>
      </c>
      <c r="M537" s="71">
        <v>0</v>
      </c>
      <c r="O537" s="70">
        <v>535</v>
      </c>
      <c r="P537" s="70" t="s">
        <v>612</v>
      </c>
      <c r="Q537" s="75">
        <v>0</v>
      </c>
      <c r="R537" s="71">
        <v>0</v>
      </c>
      <c r="S537" s="71">
        <v>0</v>
      </c>
      <c r="T537" s="71">
        <v>0</v>
      </c>
      <c r="V537" s="70">
        <v>535</v>
      </c>
      <c r="W537" s="70" t="s">
        <v>612</v>
      </c>
      <c r="X537" s="71">
        <v>0</v>
      </c>
      <c r="Y537" s="71">
        <v>0</v>
      </c>
      <c r="Z537" s="71">
        <v>0</v>
      </c>
      <c r="AA537" s="71">
        <v>0</v>
      </c>
      <c r="AC537" s="70">
        <v>535</v>
      </c>
      <c r="AD537" s="70" t="s">
        <v>612</v>
      </c>
      <c r="AE537" s="71">
        <v>0</v>
      </c>
      <c r="AF537" s="71">
        <v>0</v>
      </c>
      <c r="AG537" s="71">
        <v>0</v>
      </c>
      <c r="AH537" s="71">
        <v>0</v>
      </c>
      <c r="AJ537" s="70">
        <v>535</v>
      </c>
      <c r="AK537" s="70" t="s">
        <v>612</v>
      </c>
      <c r="AL537" s="71">
        <v>0</v>
      </c>
      <c r="AM537" s="71">
        <v>0</v>
      </c>
      <c r="AN537" s="71">
        <v>0</v>
      </c>
      <c r="AO537" s="71">
        <v>0</v>
      </c>
      <c r="AQ537" s="70">
        <v>535</v>
      </c>
      <c r="AR537" s="70" t="s">
        <v>612</v>
      </c>
      <c r="AS537" s="71">
        <v>0</v>
      </c>
      <c r="AT537" s="71">
        <v>0</v>
      </c>
      <c r="AU537" s="71">
        <v>0</v>
      </c>
      <c r="AV537" s="71">
        <v>0</v>
      </c>
      <c r="AX537" s="70">
        <v>535</v>
      </c>
      <c r="AY537" s="70" t="s">
        <v>612</v>
      </c>
      <c r="AZ537" s="71">
        <v>0</v>
      </c>
      <c r="BA537" s="71">
        <v>0</v>
      </c>
      <c r="BB537" s="71">
        <v>0</v>
      </c>
      <c r="BC537" s="71">
        <v>0</v>
      </c>
      <c r="BE537" s="70">
        <v>535</v>
      </c>
      <c r="BF537" s="70" t="s">
        <v>612</v>
      </c>
      <c r="BG537" s="71">
        <v>0</v>
      </c>
      <c r="BH537" s="71">
        <v>0</v>
      </c>
      <c r="BI537" s="71">
        <v>0</v>
      </c>
      <c r="BJ537" s="71">
        <v>0</v>
      </c>
      <c r="BL537" s="70">
        <v>535</v>
      </c>
      <c r="BM537" s="70" t="s">
        <v>612</v>
      </c>
      <c r="BN537" s="71">
        <v>0</v>
      </c>
      <c r="BO537" s="71">
        <v>0</v>
      </c>
      <c r="BP537" s="71">
        <v>0</v>
      </c>
      <c r="BQ537" s="71">
        <v>0</v>
      </c>
      <c r="BS537" s="70">
        <v>535</v>
      </c>
      <c r="BT537" s="70" t="s">
        <v>612</v>
      </c>
      <c r="BU537" s="71">
        <v>0</v>
      </c>
      <c r="BV537" s="71">
        <v>0</v>
      </c>
      <c r="BW537" s="71">
        <v>0</v>
      </c>
      <c r="BX537" s="71">
        <v>0</v>
      </c>
      <c r="BZ537" s="70">
        <v>535</v>
      </c>
      <c r="CA537" s="70" t="s">
        <v>612</v>
      </c>
      <c r="CB537" s="71">
        <v>0</v>
      </c>
      <c r="CC537" s="71">
        <v>0</v>
      </c>
      <c r="CD537" s="71">
        <v>0</v>
      </c>
      <c r="CE537" s="71">
        <v>0</v>
      </c>
      <c r="CG537" s="70">
        <v>535</v>
      </c>
      <c r="CH537" s="70" t="s">
        <v>612</v>
      </c>
      <c r="CI537" s="71">
        <v>0</v>
      </c>
      <c r="CJ537" s="71">
        <v>0</v>
      </c>
      <c r="CK537" s="71">
        <v>0</v>
      </c>
      <c r="CL537" s="71">
        <v>0</v>
      </c>
      <c r="CN537" s="70">
        <v>535</v>
      </c>
      <c r="CO537" s="70" t="s">
        <v>612</v>
      </c>
      <c r="CP537" s="71">
        <v>0</v>
      </c>
      <c r="CQ537" s="71">
        <v>0</v>
      </c>
      <c r="CR537" s="71">
        <v>0</v>
      </c>
      <c r="CS537" s="71">
        <v>0</v>
      </c>
      <c r="CU537" s="70">
        <v>535</v>
      </c>
      <c r="CV537" s="70" t="s">
        <v>612</v>
      </c>
      <c r="CW537" s="71">
        <v>0</v>
      </c>
      <c r="CX537" s="71">
        <v>0</v>
      </c>
      <c r="CY537" s="71">
        <v>0</v>
      </c>
      <c r="CZ537" s="71">
        <v>0</v>
      </c>
      <c r="DB537" s="70">
        <v>535</v>
      </c>
      <c r="DC537" s="70" t="s">
        <v>612</v>
      </c>
      <c r="DD537" s="71">
        <v>0</v>
      </c>
      <c r="DE537" s="71">
        <v>0</v>
      </c>
      <c r="DF537" s="71">
        <v>0</v>
      </c>
      <c r="DG537" s="71">
        <v>0</v>
      </c>
      <c r="DI537" s="70">
        <v>535</v>
      </c>
      <c r="DJ537" s="70" t="s">
        <v>612</v>
      </c>
      <c r="DK537" s="71">
        <v>0</v>
      </c>
      <c r="DL537" s="71">
        <v>0</v>
      </c>
      <c r="DM537" s="71">
        <v>0</v>
      </c>
      <c r="DN537" s="71">
        <v>0</v>
      </c>
      <c r="DP537" s="70">
        <v>535</v>
      </c>
      <c r="DQ537" s="70" t="s">
        <v>612</v>
      </c>
      <c r="DR537" s="71">
        <v>0</v>
      </c>
      <c r="DS537" s="71">
        <v>0</v>
      </c>
      <c r="DT537" s="71">
        <v>0</v>
      </c>
      <c r="DU537" s="71">
        <v>0</v>
      </c>
      <c r="DW537" s="70">
        <v>535</v>
      </c>
      <c r="DX537" s="70" t="s">
        <v>612</v>
      </c>
      <c r="DY537" s="71">
        <v>0</v>
      </c>
      <c r="DZ537" s="71">
        <v>0</v>
      </c>
      <c r="EA537" s="71">
        <v>0</v>
      </c>
      <c r="EB537" s="71">
        <v>0</v>
      </c>
    </row>
    <row r="538" spans="1:132" x14ac:dyDescent="0.35">
      <c r="A538" s="70">
        <v>536</v>
      </c>
      <c r="B538" s="70" t="s">
        <v>613</v>
      </c>
      <c r="C538" s="71">
        <v>0</v>
      </c>
      <c r="D538" s="71">
        <v>0</v>
      </c>
      <c r="E538" s="71">
        <v>0</v>
      </c>
      <c r="F538" s="71">
        <v>0</v>
      </c>
      <c r="H538" s="70">
        <v>536</v>
      </c>
      <c r="I538" s="70" t="s">
        <v>613</v>
      </c>
      <c r="J538" s="75">
        <v>0</v>
      </c>
      <c r="K538" s="71">
        <v>0</v>
      </c>
      <c r="L538" s="71">
        <v>0</v>
      </c>
      <c r="M538" s="71">
        <v>0</v>
      </c>
      <c r="O538" s="70">
        <v>536</v>
      </c>
      <c r="P538" s="70" t="s">
        <v>613</v>
      </c>
      <c r="Q538" s="75">
        <v>0</v>
      </c>
      <c r="R538" s="71">
        <v>0</v>
      </c>
      <c r="S538" s="71">
        <v>0</v>
      </c>
      <c r="T538" s="71">
        <v>0</v>
      </c>
      <c r="V538" s="70">
        <v>536</v>
      </c>
      <c r="W538" s="70" t="s">
        <v>613</v>
      </c>
      <c r="X538" s="71">
        <v>0</v>
      </c>
      <c r="Y538" s="71">
        <v>0</v>
      </c>
      <c r="Z538" s="71">
        <v>0</v>
      </c>
      <c r="AA538" s="71">
        <v>0</v>
      </c>
      <c r="AC538" s="70">
        <v>536</v>
      </c>
      <c r="AD538" s="70" t="s">
        <v>613</v>
      </c>
      <c r="AE538" s="71">
        <v>0</v>
      </c>
      <c r="AF538" s="71">
        <v>0</v>
      </c>
      <c r="AG538" s="71">
        <v>0</v>
      </c>
      <c r="AH538" s="71">
        <v>0</v>
      </c>
      <c r="AJ538" s="70">
        <v>536</v>
      </c>
      <c r="AK538" s="70" t="s">
        <v>613</v>
      </c>
      <c r="AL538" s="71">
        <v>0</v>
      </c>
      <c r="AM538" s="71">
        <v>0</v>
      </c>
      <c r="AN538" s="71">
        <v>0</v>
      </c>
      <c r="AO538" s="71">
        <v>0</v>
      </c>
      <c r="AQ538" s="70">
        <v>536</v>
      </c>
      <c r="AR538" s="70" t="s">
        <v>613</v>
      </c>
      <c r="AS538" s="71">
        <v>0</v>
      </c>
      <c r="AT538" s="71">
        <v>0</v>
      </c>
      <c r="AU538" s="71">
        <v>0</v>
      </c>
      <c r="AV538" s="71">
        <v>0</v>
      </c>
      <c r="AX538" s="70">
        <v>536</v>
      </c>
      <c r="AY538" s="70" t="s">
        <v>613</v>
      </c>
      <c r="AZ538" s="71">
        <v>0</v>
      </c>
      <c r="BA538" s="71">
        <v>0</v>
      </c>
      <c r="BB538" s="71">
        <v>0</v>
      </c>
      <c r="BC538" s="71">
        <v>0</v>
      </c>
      <c r="BE538" s="70">
        <v>536</v>
      </c>
      <c r="BF538" s="70" t="s">
        <v>613</v>
      </c>
      <c r="BG538" s="71">
        <v>0</v>
      </c>
      <c r="BH538" s="71">
        <v>0</v>
      </c>
      <c r="BI538" s="71">
        <v>0</v>
      </c>
      <c r="BJ538" s="71">
        <v>0</v>
      </c>
      <c r="BL538" s="70">
        <v>536</v>
      </c>
      <c r="BM538" s="70" t="s">
        <v>613</v>
      </c>
      <c r="BN538" s="71">
        <v>0</v>
      </c>
      <c r="BO538" s="71">
        <v>0</v>
      </c>
      <c r="BP538" s="71">
        <v>0</v>
      </c>
      <c r="BQ538" s="71">
        <v>0</v>
      </c>
      <c r="BS538" s="70">
        <v>536</v>
      </c>
      <c r="BT538" s="70" t="s">
        <v>613</v>
      </c>
      <c r="BU538" s="71">
        <v>0</v>
      </c>
      <c r="BV538" s="71">
        <v>0</v>
      </c>
      <c r="BW538" s="71">
        <v>0</v>
      </c>
      <c r="BX538" s="71">
        <v>0</v>
      </c>
      <c r="BZ538" s="70">
        <v>536</v>
      </c>
      <c r="CA538" s="70" t="s">
        <v>613</v>
      </c>
      <c r="CB538" s="71">
        <v>0</v>
      </c>
      <c r="CC538" s="71">
        <v>0</v>
      </c>
      <c r="CD538" s="71">
        <v>0</v>
      </c>
      <c r="CE538" s="71">
        <v>0</v>
      </c>
      <c r="CG538" s="70">
        <v>536</v>
      </c>
      <c r="CH538" s="70" t="s">
        <v>613</v>
      </c>
      <c r="CI538" s="71">
        <v>0</v>
      </c>
      <c r="CJ538" s="71">
        <v>0</v>
      </c>
      <c r="CK538" s="71">
        <v>0</v>
      </c>
      <c r="CL538" s="71">
        <v>0</v>
      </c>
      <c r="CN538" s="70">
        <v>536</v>
      </c>
      <c r="CO538" s="70" t="s">
        <v>613</v>
      </c>
      <c r="CP538" s="71">
        <v>0</v>
      </c>
      <c r="CQ538" s="71">
        <v>0</v>
      </c>
      <c r="CR538" s="71">
        <v>0</v>
      </c>
      <c r="CS538" s="71">
        <v>0</v>
      </c>
      <c r="CU538" s="70">
        <v>536</v>
      </c>
      <c r="CV538" s="70" t="s">
        <v>613</v>
      </c>
      <c r="CW538" s="71">
        <v>0</v>
      </c>
      <c r="CX538" s="71">
        <v>0</v>
      </c>
      <c r="CY538" s="71">
        <v>0</v>
      </c>
      <c r="CZ538" s="71">
        <v>0</v>
      </c>
      <c r="DB538" s="70">
        <v>536</v>
      </c>
      <c r="DC538" s="70" t="s">
        <v>613</v>
      </c>
      <c r="DD538" s="71">
        <v>0</v>
      </c>
      <c r="DE538" s="71">
        <v>0</v>
      </c>
      <c r="DF538" s="71">
        <v>0</v>
      </c>
      <c r="DG538" s="71">
        <v>0</v>
      </c>
      <c r="DI538" s="70">
        <v>536</v>
      </c>
      <c r="DJ538" s="70" t="s">
        <v>613</v>
      </c>
      <c r="DK538" s="71">
        <v>0</v>
      </c>
      <c r="DL538" s="71">
        <v>0</v>
      </c>
      <c r="DM538" s="71">
        <v>0</v>
      </c>
      <c r="DN538" s="71">
        <v>0</v>
      </c>
      <c r="DP538" s="70">
        <v>536</v>
      </c>
      <c r="DQ538" s="70" t="s">
        <v>613</v>
      </c>
      <c r="DR538" s="71">
        <v>0</v>
      </c>
      <c r="DS538" s="71">
        <v>0</v>
      </c>
      <c r="DT538" s="71">
        <v>0</v>
      </c>
      <c r="DU538" s="71">
        <v>0</v>
      </c>
      <c r="DW538" s="70">
        <v>536</v>
      </c>
      <c r="DX538" s="70" t="s">
        <v>613</v>
      </c>
      <c r="DY538" s="71">
        <v>0</v>
      </c>
      <c r="DZ538" s="71">
        <v>0</v>
      </c>
      <c r="EA538" s="71">
        <v>0</v>
      </c>
      <c r="EB538" s="71">
        <v>0</v>
      </c>
    </row>
    <row r="539" spans="1:132" x14ac:dyDescent="0.35">
      <c r="A539" s="67"/>
      <c r="B539" s="72" t="s">
        <v>0</v>
      </c>
      <c r="C539" s="73">
        <v>3928191</v>
      </c>
      <c r="D539" s="73">
        <v>1237030</v>
      </c>
      <c r="E539" s="73">
        <v>1180818</v>
      </c>
      <c r="F539" s="73">
        <v>6346039</v>
      </c>
      <c r="H539" s="67"/>
      <c r="I539" s="73" t="s">
        <v>0</v>
      </c>
      <c r="J539" s="73">
        <v>82848332</v>
      </c>
      <c r="K539" s="73">
        <v>14787624</v>
      </c>
      <c r="L539" s="73">
        <v>21244347</v>
      </c>
      <c r="M539" s="73">
        <v>118880304</v>
      </c>
      <c r="O539" s="67"/>
      <c r="P539" s="72" t="s">
        <v>0</v>
      </c>
      <c r="Q539" s="145">
        <v>165741615</v>
      </c>
      <c r="R539" s="73">
        <v>36639144</v>
      </c>
      <c r="S539" s="73">
        <v>39753065</v>
      </c>
      <c r="T539" s="73">
        <v>242133824</v>
      </c>
      <c r="V539" s="67"/>
      <c r="W539" s="72" t="s">
        <v>0</v>
      </c>
      <c r="X539" s="73">
        <v>47965818</v>
      </c>
      <c r="Y539" s="73">
        <v>12044265</v>
      </c>
      <c r="Z539" s="73">
        <v>13543780</v>
      </c>
      <c r="AA539" s="73">
        <v>73553863</v>
      </c>
      <c r="AC539" s="67"/>
      <c r="AD539" s="72" t="s">
        <v>0</v>
      </c>
      <c r="AE539" s="73">
        <v>31632556</v>
      </c>
      <c r="AF539" s="73">
        <v>6049317</v>
      </c>
      <c r="AG539" s="73">
        <v>7256572</v>
      </c>
      <c r="AH539" s="73">
        <v>44938445</v>
      </c>
      <c r="AJ539" s="67"/>
      <c r="AK539" s="72" t="s">
        <v>0</v>
      </c>
      <c r="AL539" s="73">
        <v>535082</v>
      </c>
      <c r="AM539" s="73">
        <v>81550</v>
      </c>
      <c r="AN539" s="73">
        <v>129911</v>
      </c>
      <c r="AO539" s="73">
        <v>746543</v>
      </c>
      <c r="AQ539" s="67"/>
      <c r="AR539" s="72" t="s">
        <v>0</v>
      </c>
      <c r="AS539" s="73">
        <v>818665</v>
      </c>
      <c r="AT539" s="73">
        <v>188444</v>
      </c>
      <c r="AU539" s="73">
        <v>212306</v>
      </c>
      <c r="AV539" s="73">
        <v>1219415</v>
      </c>
      <c r="AX539" s="67"/>
      <c r="AY539" s="72" t="s">
        <v>0</v>
      </c>
      <c r="AZ539" s="73">
        <v>535082</v>
      </c>
      <c r="BA539" s="73">
        <v>81550</v>
      </c>
      <c r="BB539" s="73">
        <v>129911</v>
      </c>
      <c r="BC539" s="73">
        <v>746543</v>
      </c>
      <c r="BE539" s="67"/>
      <c r="BF539" s="72" t="s">
        <v>0</v>
      </c>
      <c r="BG539" s="73">
        <v>818665</v>
      </c>
      <c r="BH539" s="73">
        <v>188444</v>
      </c>
      <c r="BI539" s="73">
        <v>212306</v>
      </c>
      <c r="BJ539" s="73">
        <v>1219415</v>
      </c>
      <c r="BL539" s="67"/>
      <c r="BM539" s="72" t="s">
        <v>0</v>
      </c>
      <c r="BN539" s="73">
        <v>1089598</v>
      </c>
      <c r="BO539" s="73">
        <v>166062</v>
      </c>
      <c r="BP539" s="73">
        <v>264541</v>
      </c>
      <c r="BQ539" s="73">
        <v>1520201</v>
      </c>
      <c r="BS539" s="67"/>
      <c r="BT539" s="75" t="s">
        <v>0</v>
      </c>
      <c r="BU539" s="73">
        <v>1381934</v>
      </c>
      <c r="BV539" s="73">
        <v>301829</v>
      </c>
      <c r="BW539" s="73">
        <v>343673</v>
      </c>
      <c r="BX539" s="73">
        <v>2027436</v>
      </c>
      <c r="BZ539" s="67"/>
      <c r="CA539" s="72" t="s">
        <v>0</v>
      </c>
      <c r="CB539" s="73">
        <v>2014575</v>
      </c>
      <c r="CC539" s="73">
        <v>382906</v>
      </c>
      <c r="CD539" s="73">
        <v>528781</v>
      </c>
      <c r="CE539" s="73">
        <v>2926262</v>
      </c>
      <c r="CG539" s="67"/>
      <c r="CH539" s="72" t="s">
        <v>0</v>
      </c>
      <c r="CI539" s="73">
        <v>4987672</v>
      </c>
      <c r="CJ539" s="73">
        <v>659488</v>
      </c>
      <c r="CK539" s="73">
        <v>1090725</v>
      </c>
      <c r="CL539" s="73">
        <v>6737884</v>
      </c>
      <c r="CN539" s="67"/>
      <c r="CO539" s="72" t="s">
        <v>0</v>
      </c>
      <c r="CP539" s="73">
        <v>451331</v>
      </c>
      <c r="CQ539" s="73">
        <v>68786</v>
      </c>
      <c r="CR539" s="73">
        <v>109578</v>
      </c>
      <c r="CS539" s="73">
        <v>629695</v>
      </c>
      <c r="CU539" s="67"/>
      <c r="CV539" s="75" t="s">
        <v>0</v>
      </c>
      <c r="CW539" s="73">
        <v>716154</v>
      </c>
      <c r="CX539" s="73">
        <v>154308</v>
      </c>
      <c r="CY539" s="73">
        <v>181935</v>
      </c>
      <c r="CZ539" s="73">
        <v>1052396</v>
      </c>
      <c r="DB539" s="67"/>
      <c r="DC539" s="72" t="s">
        <v>0</v>
      </c>
      <c r="DD539" s="73">
        <v>1741173</v>
      </c>
      <c r="DE539" s="73">
        <v>373962</v>
      </c>
      <c r="DF539" s="73">
        <v>500361</v>
      </c>
      <c r="DG539" s="73">
        <v>2615496</v>
      </c>
      <c r="DI539" s="67"/>
      <c r="DJ539" s="72" t="s">
        <v>0</v>
      </c>
      <c r="DK539" s="73">
        <v>2574343</v>
      </c>
      <c r="DL539" s="73">
        <v>571693</v>
      </c>
      <c r="DM539" s="73">
        <v>663868</v>
      </c>
      <c r="DN539" s="73">
        <v>3809904</v>
      </c>
      <c r="DP539" s="67"/>
      <c r="DQ539" s="72" t="s">
        <v>0</v>
      </c>
      <c r="DR539" s="73">
        <v>1229855</v>
      </c>
      <c r="DS539" s="73">
        <v>187439</v>
      </c>
      <c r="DT539" s="73">
        <v>298594</v>
      </c>
      <c r="DU539" s="73">
        <v>1715887</v>
      </c>
      <c r="DW539" s="67"/>
      <c r="DX539" s="72" t="s">
        <v>0</v>
      </c>
      <c r="DY539" s="73">
        <v>1969538</v>
      </c>
      <c r="DZ539" s="73">
        <v>562706</v>
      </c>
      <c r="EA539" s="73">
        <v>521096</v>
      </c>
      <c r="EB539" s="73">
        <v>3053339</v>
      </c>
    </row>
    <row r="540" spans="1:132" x14ac:dyDescent="0.35">
      <c r="A540" s="69"/>
      <c r="B540" s="69"/>
      <c r="C540" s="85"/>
      <c r="D540" s="85"/>
      <c r="E540" s="85"/>
      <c r="F540" s="85"/>
      <c r="BL540" s="67"/>
      <c r="BM540" s="67"/>
      <c r="BN540" s="68"/>
      <c r="BO540" s="68"/>
      <c r="BP540" s="68"/>
      <c r="BQ540" s="68"/>
      <c r="BS540" s="67"/>
      <c r="BT540" s="67"/>
      <c r="BU540" s="68"/>
      <c r="BV540" s="68"/>
      <c r="BW540" s="68"/>
      <c r="BX540" s="68"/>
    </row>
  </sheetData>
  <mergeCells count="19">
    <mergeCell ref="BZ1:CE1"/>
    <mergeCell ref="A1:F1"/>
    <mergeCell ref="H1:M1"/>
    <mergeCell ref="O1:T1"/>
    <mergeCell ref="V1:AA1"/>
    <mergeCell ref="AC1:AH1"/>
    <mergeCell ref="AJ1:AO1"/>
    <mergeCell ref="AQ1:AV1"/>
    <mergeCell ref="AX1:BC1"/>
    <mergeCell ref="BE1:BJ1"/>
    <mergeCell ref="BL1:BQ1"/>
    <mergeCell ref="BS1:BX1"/>
    <mergeCell ref="DW1:EB1"/>
    <mergeCell ref="CG1:CL1"/>
    <mergeCell ref="CN1:CS1"/>
    <mergeCell ref="CU1:CZ1"/>
    <mergeCell ref="DB1:DG1"/>
    <mergeCell ref="DI1:DN1"/>
    <mergeCell ref="DP1:D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BUILD IMPACT SUMMARY</vt:lpstr>
      <vt:lpstr>228 DEVELOPMENT IMPACT</vt:lpstr>
      <vt:lpstr>Route 228 Development Opps</vt:lpstr>
      <vt:lpstr>Office Distribution</vt:lpstr>
      <vt:lpstr>Retail Distribution</vt:lpstr>
      <vt:lpstr>PD - Value Added (EC)</vt:lpstr>
      <vt:lpstr>'BUILD IMPACT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psanchez</dc:creator>
  <cp:lastModifiedBy>Rebecca Burk</cp:lastModifiedBy>
  <cp:lastPrinted>2019-02-20T00:38:22Z</cp:lastPrinted>
  <dcterms:created xsi:type="dcterms:W3CDTF">2010-11-04T21:17:40Z</dcterms:created>
  <dcterms:modified xsi:type="dcterms:W3CDTF">2020-05-16T22:00:15Z</dcterms:modified>
</cp:coreProperties>
</file>